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 activeTab="8"/>
  </bookViews>
  <sheets>
    <sheet name="Лист1" sheetId="1" r:id="rId1"/>
    <sheet name="Лист1 (2)" sheetId="2" r:id="rId2"/>
    <sheet name="Лист1 (3)" sheetId="3" r:id="rId3"/>
    <sheet name="Лист1 (4)" sheetId="4" r:id="rId4"/>
    <sheet name="Лист1 (5)" sheetId="5" r:id="rId5"/>
    <sheet name="Лист1 (6)" sheetId="6" r:id="rId6"/>
    <sheet name="Лист1 (7)" sheetId="7" r:id="rId7"/>
    <sheet name="Лист1 (8)" sheetId="8" r:id="rId8"/>
    <sheet name="Лист1 (9)" sheetId="9" r:id="rId9"/>
    <sheet name="Лист1 (10)" sheetId="10" r:id="rId10"/>
  </sheets>
  <calcPr calcId="145621"/>
</workbook>
</file>

<file path=xl/calcChain.xml><?xml version="1.0" encoding="utf-8"?>
<calcChain xmlns="http://schemas.openxmlformats.org/spreadsheetml/2006/main">
  <c r="B593" i="10" l="1"/>
  <c r="A593" i="10"/>
  <c r="J592" i="10"/>
  <c r="I592" i="10"/>
  <c r="H592" i="10"/>
  <c r="G592" i="10"/>
  <c r="F592" i="10"/>
  <c r="B586" i="10"/>
  <c r="A586" i="10"/>
  <c r="J585" i="10"/>
  <c r="I585" i="10"/>
  <c r="H585" i="10"/>
  <c r="G585" i="10"/>
  <c r="F585" i="10"/>
  <c r="B579" i="10"/>
  <c r="A579" i="10"/>
  <c r="J578" i="10"/>
  <c r="I578" i="10"/>
  <c r="H578" i="10"/>
  <c r="G578" i="10"/>
  <c r="F578" i="10"/>
  <c r="B574" i="10"/>
  <c r="A574" i="10"/>
  <c r="J573" i="10"/>
  <c r="I573" i="10"/>
  <c r="H573" i="10"/>
  <c r="G573" i="10"/>
  <c r="F573" i="10"/>
  <c r="B564" i="10"/>
  <c r="A564" i="10"/>
  <c r="J563" i="10"/>
  <c r="I563" i="10"/>
  <c r="H563" i="10"/>
  <c r="G563" i="10"/>
  <c r="F563" i="10"/>
  <c r="B560" i="10"/>
  <c r="A560" i="10"/>
  <c r="L559" i="10"/>
  <c r="J559" i="10"/>
  <c r="J593" i="10" s="1"/>
  <c r="I559" i="10"/>
  <c r="I593" i="10" s="1"/>
  <c r="H559" i="10"/>
  <c r="H593" i="10" s="1"/>
  <c r="G559" i="10"/>
  <c r="G593" i="10" s="1"/>
  <c r="F559" i="10"/>
  <c r="F593" i="10" s="1"/>
  <c r="B551" i="10"/>
  <c r="A551" i="10"/>
  <c r="J550" i="10"/>
  <c r="I550" i="10"/>
  <c r="H550" i="10"/>
  <c r="G550" i="10"/>
  <c r="F550" i="10"/>
  <c r="B544" i="10"/>
  <c r="A544" i="10"/>
  <c r="J543" i="10"/>
  <c r="I543" i="10"/>
  <c r="H543" i="10"/>
  <c r="G543" i="10"/>
  <c r="F543" i="10"/>
  <c r="B537" i="10"/>
  <c r="A537" i="10"/>
  <c r="J536" i="10"/>
  <c r="I536" i="10"/>
  <c r="H536" i="10"/>
  <c r="G536" i="10"/>
  <c r="F536" i="10"/>
  <c r="B532" i="10"/>
  <c r="A532" i="10"/>
  <c r="J531" i="10"/>
  <c r="I531" i="10"/>
  <c r="H531" i="10"/>
  <c r="G531" i="10"/>
  <c r="F531" i="10"/>
  <c r="B522" i="10"/>
  <c r="A522" i="10"/>
  <c r="J521" i="10"/>
  <c r="I521" i="10"/>
  <c r="H521" i="10"/>
  <c r="G521" i="10"/>
  <c r="F521" i="10"/>
  <c r="B518" i="10"/>
  <c r="A518" i="10"/>
  <c r="L517" i="10"/>
  <c r="J517" i="10"/>
  <c r="J551" i="10" s="1"/>
  <c r="I517" i="10"/>
  <c r="I551" i="10" s="1"/>
  <c r="H517" i="10"/>
  <c r="H551" i="10" s="1"/>
  <c r="G517" i="10"/>
  <c r="G551" i="10" s="1"/>
  <c r="F517" i="10"/>
  <c r="F551" i="10" s="1"/>
  <c r="B509" i="10"/>
  <c r="A509" i="10"/>
  <c r="J508" i="10"/>
  <c r="I508" i="10"/>
  <c r="H508" i="10"/>
  <c r="G508" i="10"/>
  <c r="F508" i="10"/>
  <c r="B502" i="10"/>
  <c r="A502" i="10"/>
  <c r="J501" i="10"/>
  <c r="I501" i="10"/>
  <c r="H501" i="10"/>
  <c r="G501" i="10"/>
  <c r="F501" i="10"/>
  <c r="B495" i="10"/>
  <c r="A495" i="10"/>
  <c r="J494" i="10"/>
  <c r="I494" i="10"/>
  <c r="H494" i="10"/>
  <c r="G494" i="10"/>
  <c r="F494" i="10"/>
  <c r="B490" i="10"/>
  <c r="A490" i="10"/>
  <c r="J489" i="10"/>
  <c r="I489" i="10"/>
  <c r="H489" i="10"/>
  <c r="G489" i="10"/>
  <c r="F489" i="10"/>
  <c r="B480" i="10"/>
  <c r="A480" i="10"/>
  <c r="J479" i="10"/>
  <c r="I479" i="10"/>
  <c r="H479" i="10"/>
  <c r="G479" i="10"/>
  <c r="F479" i="10"/>
  <c r="B476" i="10"/>
  <c r="A476" i="10"/>
  <c r="L475" i="10"/>
  <c r="J475" i="10"/>
  <c r="I475" i="10"/>
  <c r="I509" i="10" s="1"/>
  <c r="H475" i="10"/>
  <c r="G475" i="10"/>
  <c r="F475" i="10"/>
  <c r="B467" i="10"/>
  <c r="A467" i="10"/>
  <c r="J466" i="10"/>
  <c r="I466" i="10"/>
  <c r="H466" i="10"/>
  <c r="G466" i="10"/>
  <c r="F466" i="10"/>
  <c r="B460" i="10"/>
  <c r="A460" i="10"/>
  <c r="J459" i="10"/>
  <c r="I459" i="10"/>
  <c r="H459" i="10"/>
  <c r="G459" i="10"/>
  <c r="F459" i="10"/>
  <c r="B453" i="10"/>
  <c r="A453" i="10"/>
  <c r="J452" i="10"/>
  <c r="I452" i="10"/>
  <c r="H452" i="10"/>
  <c r="G452" i="10"/>
  <c r="F452" i="10"/>
  <c r="B448" i="10"/>
  <c r="A448" i="10"/>
  <c r="J447" i="10"/>
  <c r="I447" i="10"/>
  <c r="H447" i="10"/>
  <c r="G447" i="10"/>
  <c r="F447" i="10"/>
  <c r="B438" i="10"/>
  <c r="A438" i="10"/>
  <c r="J437" i="10"/>
  <c r="I437" i="10"/>
  <c r="H437" i="10"/>
  <c r="G437" i="10"/>
  <c r="F437" i="10"/>
  <c r="B434" i="10"/>
  <c r="A434" i="10"/>
  <c r="L433" i="10"/>
  <c r="J433" i="10"/>
  <c r="J467" i="10" s="1"/>
  <c r="I433" i="10"/>
  <c r="I467" i="10" s="1"/>
  <c r="H433" i="10"/>
  <c r="H467" i="10" s="1"/>
  <c r="G433" i="10"/>
  <c r="G467" i="10" s="1"/>
  <c r="F433" i="10"/>
  <c r="F467" i="10" s="1"/>
  <c r="B425" i="10"/>
  <c r="A425" i="10"/>
  <c r="J424" i="10"/>
  <c r="I424" i="10"/>
  <c r="H424" i="10"/>
  <c r="G424" i="10"/>
  <c r="F424" i="10"/>
  <c r="B418" i="10"/>
  <c r="A418" i="10"/>
  <c r="J417" i="10"/>
  <c r="I417" i="10"/>
  <c r="H417" i="10"/>
  <c r="G417" i="10"/>
  <c r="F417" i="10"/>
  <c r="B411" i="10"/>
  <c r="A411" i="10"/>
  <c r="J410" i="10"/>
  <c r="I410" i="10"/>
  <c r="H410" i="10"/>
  <c r="G410" i="10"/>
  <c r="F410" i="10"/>
  <c r="B406" i="10"/>
  <c r="A406" i="10"/>
  <c r="J405" i="10"/>
  <c r="I405" i="10"/>
  <c r="H405" i="10"/>
  <c r="G405" i="10"/>
  <c r="F405" i="10"/>
  <c r="B396" i="10"/>
  <c r="A396" i="10"/>
  <c r="J395" i="10"/>
  <c r="I395" i="10"/>
  <c r="H395" i="10"/>
  <c r="G395" i="10"/>
  <c r="F395" i="10"/>
  <c r="B392" i="10"/>
  <c r="A392" i="10"/>
  <c r="L391" i="10"/>
  <c r="J391" i="10"/>
  <c r="J425" i="10" s="1"/>
  <c r="I391" i="10"/>
  <c r="I425" i="10" s="1"/>
  <c r="H391" i="10"/>
  <c r="H425" i="10" s="1"/>
  <c r="G391" i="10"/>
  <c r="G425" i="10" s="1"/>
  <c r="F391" i="10"/>
  <c r="F425" i="10" s="1"/>
  <c r="B383" i="10"/>
  <c r="A383" i="10"/>
  <c r="J382" i="10"/>
  <c r="I382" i="10"/>
  <c r="H382" i="10"/>
  <c r="G382" i="10"/>
  <c r="F382" i="10"/>
  <c r="B376" i="10"/>
  <c r="A376" i="10"/>
  <c r="J375" i="10"/>
  <c r="I375" i="10"/>
  <c r="H375" i="10"/>
  <c r="G375" i="10"/>
  <c r="F375" i="10"/>
  <c r="B369" i="10"/>
  <c r="A369" i="10"/>
  <c r="J368" i="10"/>
  <c r="I368" i="10"/>
  <c r="H368" i="10"/>
  <c r="G368" i="10"/>
  <c r="F368" i="10"/>
  <c r="B364" i="10"/>
  <c r="A364" i="10"/>
  <c r="J363" i="10"/>
  <c r="I363" i="10"/>
  <c r="H363" i="10"/>
  <c r="G363" i="10"/>
  <c r="F363" i="10"/>
  <c r="B354" i="10"/>
  <c r="A354" i="10"/>
  <c r="J353" i="10"/>
  <c r="I353" i="10"/>
  <c r="H353" i="10"/>
  <c r="G353" i="10"/>
  <c r="F353" i="10"/>
  <c r="B350" i="10"/>
  <c r="A350" i="10"/>
  <c r="L349" i="10"/>
  <c r="J349" i="10"/>
  <c r="J383" i="10" s="1"/>
  <c r="I349" i="10"/>
  <c r="I383" i="10" s="1"/>
  <c r="H349" i="10"/>
  <c r="H383" i="10" s="1"/>
  <c r="G349" i="10"/>
  <c r="G383" i="10" s="1"/>
  <c r="F349" i="10"/>
  <c r="F383" i="10" s="1"/>
  <c r="B341" i="10"/>
  <c r="A341" i="10"/>
  <c r="J340" i="10"/>
  <c r="I340" i="10"/>
  <c r="H340" i="10"/>
  <c r="G340" i="10"/>
  <c r="F340" i="10"/>
  <c r="B334" i="10"/>
  <c r="A334" i="10"/>
  <c r="J333" i="10"/>
  <c r="I333" i="10"/>
  <c r="H333" i="10"/>
  <c r="G333" i="10"/>
  <c r="F333" i="10"/>
  <c r="B327" i="10"/>
  <c r="A327" i="10"/>
  <c r="J326" i="10"/>
  <c r="I326" i="10"/>
  <c r="H326" i="10"/>
  <c r="G326" i="10"/>
  <c r="F326" i="10"/>
  <c r="B322" i="10"/>
  <c r="A322" i="10"/>
  <c r="J321" i="10"/>
  <c r="I321" i="10"/>
  <c r="H321" i="10"/>
  <c r="G321" i="10"/>
  <c r="F321" i="10"/>
  <c r="B312" i="10"/>
  <c r="A312" i="10"/>
  <c r="J311" i="10"/>
  <c r="I311" i="10"/>
  <c r="H311" i="10"/>
  <c r="G311" i="10"/>
  <c r="F311" i="10"/>
  <c r="B308" i="10"/>
  <c r="A308" i="10"/>
  <c r="L307" i="10"/>
  <c r="J307" i="10"/>
  <c r="J341" i="10" s="1"/>
  <c r="I307" i="10"/>
  <c r="I341" i="10" s="1"/>
  <c r="H307" i="10"/>
  <c r="H341" i="10" s="1"/>
  <c r="G307" i="10"/>
  <c r="G341" i="10" s="1"/>
  <c r="F307" i="10"/>
  <c r="F341" i="10" s="1"/>
  <c r="B299" i="10"/>
  <c r="A299" i="10"/>
  <c r="J298" i="10"/>
  <c r="I298" i="10"/>
  <c r="H298" i="10"/>
  <c r="G298" i="10"/>
  <c r="F298" i="10"/>
  <c r="B292" i="10"/>
  <c r="A292" i="10"/>
  <c r="J291" i="10"/>
  <c r="I291" i="10"/>
  <c r="H291" i="10"/>
  <c r="G291" i="10"/>
  <c r="F291" i="10"/>
  <c r="B285" i="10"/>
  <c r="A285" i="10"/>
  <c r="J284" i="10"/>
  <c r="I284" i="10"/>
  <c r="H284" i="10"/>
  <c r="G284" i="10"/>
  <c r="F284" i="10"/>
  <c r="B280" i="10"/>
  <c r="A280" i="10"/>
  <c r="J279" i="10"/>
  <c r="I279" i="10"/>
  <c r="H279" i="10"/>
  <c r="G279" i="10"/>
  <c r="F279" i="10"/>
  <c r="B270" i="10"/>
  <c r="A270" i="10"/>
  <c r="J269" i="10"/>
  <c r="I269" i="10"/>
  <c r="H269" i="10"/>
  <c r="G269" i="10"/>
  <c r="F269" i="10"/>
  <c r="B266" i="10"/>
  <c r="A266" i="10"/>
  <c r="L265" i="10"/>
  <c r="J265" i="10"/>
  <c r="J299" i="10" s="1"/>
  <c r="I265" i="10"/>
  <c r="I299" i="10" s="1"/>
  <c r="H265" i="10"/>
  <c r="H299" i="10" s="1"/>
  <c r="G265" i="10"/>
  <c r="G299" i="10" s="1"/>
  <c r="F265" i="10"/>
  <c r="F299" i="10" s="1"/>
  <c r="B257" i="10"/>
  <c r="A257" i="10"/>
  <c r="J256" i="10"/>
  <c r="I256" i="10"/>
  <c r="H256" i="10"/>
  <c r="G256" i="10"/>
  <c r="F256" i="10"/>
  <c r="B250" i="10"/>
  <c r="A250" i="10"/>
  <c r="J249" i="10"/>
  <c r="I249" i="10"/>
  <c r="H249" i="10"/>
  <c r="G249" i="10"/>
  <c r="F249" i="10"/>
  <c r="B243" i="10"/>
  <c r="A243" i="10"/>
  <c r="J242" i="10"/>
  <c r="I242" i="10"/>
  <c r="H242" i="10"/>
  <c r="G242" i="10"/>
  <c r="F242" i="10"/>
  <c r="B238" i="10"/>
  <c r="A238" i="10"/>
  <c r="J237" i="10"/>
  <c r="I237" i="10"/>
  <c r="H237" i="10"/>
  <c r="G237" i="10"/>
  <c r="F237" i="10"/>
  <c r="B228" i="10"/>
  <c r="A228" i="10"/>
  <c r="J227" i="10"/>
  <c r="I227" i="10"/>
  <c r="H227" i="10"/>
  <c r="G227" i="10"/>
  <c r="F227" i="10"/>
  <c r="B224" i="10"/>
  <c r="A224" i="10"/>
  <c r="L223" i="10"/>
  <c r="J223" i="10"/>
  <c r="J257" i="10" s="1"/>
  <c r="I223" i="10"/>
  <c r="I257" i="10" s="1"/>
  <c r="H223" i="10"/>
  <c r="H257" i="10" s="1"/>
  <c r="G223" i="10"/>
  <c r="G257" i="10" s="1"/>
  <c r="F223" i="10"/>
  <c r="F257" i="10" s="1"/>
  <c r="B215" i="10"/>
  <c r="A215" i="10"/>
  <c r="J214" i="10"/>
  <c r="I214" i="10"/>
  <c r="H214" i="10"/>
  <c r="G214" i="10"/>
  <c r="F214" i="10"/>
  <c r="B208" i="10"/>
  <c r="A208" i="10"/>
  <c r="J207" i="10"/>
  <c r="I207" i="10"/>
  <c r="H207" i="10"/>
  <c r="G207" i="10"/>
  <c r="F207" i="10"/>
  <c r="B201" i="10"/>
  <c r="A201" i="10"/>
  <c r="J200" i="10"/>
  <c r="I200" i="10"/>
  <c r="H200" i="10"/>
  <c r="G200" i="10"/>
  <c r="F200" i="10"/>
  <c r="B196" i="10"/>
  <c r="A196" i="10"/>
  <c r="J195" i="10"/>
  <c r="I195" i="10"/>
  <c r="H195" i="10"/>
  <c r="G195" i="10"/>
  <c r="F195" i="10"/>
  <c r="B186" i="10"/>
  <c r="A186" i="10"/>
  <c r="J185" i="10"/>
  <c r="I185" i="10"/>
  <c r="H185" i="10"/>
  <c r="G185" i="10"/>
  <c r="F185" i="10"/>
  <c r="B182" i="10"/>
  <c r="A182" i="10"/>
  <c r="L181" i="10"/>
  <c r="J181" i="10"/>
  <c r="J215" i="10" s="1"/>
  <c r="I181" i="10"/>
  <c r="I215" i="10" s="1"/>
  <c r="H181" i="10"/>
  <c r="H215" i="10" s="1"/>
  <c r="G181" i="10"/>
  <c r="G215" i="10" s="1"/>
  <c r="F181" i="10"/>
  <c r="F215" i="10" s="1"/>
  <c r="B173" i="10"/>
  <c r="A173" i="10"/>
  <c r="J172" i="10"/>
  <c r="I172" i="10"/>
  <c r="H172" i="10"/>
  <c r="G172" i="10"/>
  <c r="F172" i="10"/>
  <c r="B166" i="10"/>
  <c r="A166" i="10"/>
  <c r="J165" i="10"/>
  <c r="I165" i="10"/>
  <c r="H165" i="10"/>
  <c r="G165" i="10"/>
  <c r="F165" i="10"/>
  <c r="B159" i="10"/>
  <c r="A159" i="10"/>
  <c r="J158" i="10"/>
  <c r="I158" i="10"/>
  <c r="H158" i="10"/>
  <c r="G158" i="10"/>
  <c r="F158" i="10"/>
  <c r="B154" i="10"/>
  <c r="A154" i="10"/>
  <c r="J153" i="10"/>
  <c r="I153" i="10"/>
  <c r="H153" i="10"/>
  <c r="G153" i="10"/>
  <c r="F153" i="10"/>
  <c r="B144" i="10"/>
  <c r="A144" i="10"/>
  <c r="J143" i="10"/>
  <c r="I143" i="10"/>
  <c r="H143" i="10"/>
  <c r="G143" i="10"/>
  <c r="F143" i="10"/>
  <c r="B140" i="10"/>
  <c r="A140" i="10"/>
  <c r="L139" i="10"/>
  <c r="J139" i="10"/>
  <c r="J173" i="10" s="1"/>
  <c r="I139" i="10"/>
  <c r="I173" i="10" s="1"/>
  <c r="H139" i="10"/>
  <c r="H173" i="10" s="1"/>
  <c r="G139" i="10"/>
  <c r="G173" i="10" s="1"/>
  <c r="F139" i="10"/>
  <c r="F173" i="10" s="1"/>
  <c r="B131" i="10"/>
  <c r="A131" i="10"/>
  <c r="J130" i="10"/>
  <c r="I130" i="10"/>
  <c r="H130" i="10"/>
  <c r="G130" i="10"/>
  <c r="F130" i="10"/>
  <c r="B124" i="10"/>
  <c r="A124" i="10"/>
  <c r="J123" i="10"/>
  <c r="I123" i="10"/>
  <c r="H123" i="10"/>
  <c r="G123" i="10"/>
  <c r="F123" i="10"/>
  <c r="B117" i="10"/>
  <c r="A117" i="10"/>
  <c r="J116" i="10"/>
  <c r="I116" i="10"/>
  <c r="H116" i="10"/>
  <c r="G116" i="10"/>
  <c r="F116" i="10"/>
  <c r="B112" i="10"/>
  <c r="A112" i="10"/>
  <c r="J111" i="10"/>
  <c r="I111" i="10"/>
  <c r="H111" i="10"/>
  <c r="G111" i="10"/>
  <c r="F111" i="10"/>
  <c r="B102" i="10"/>
  <c r="A102" i="10"/>
  <c r="J101" i="10"/>
  <c r="I101" i="10"/>
  <c r="H101" i="10"/>
  <c r="G101" i="10"/>
  <c r="F101" i="10"/>
  <c r="B98" i="10"/>
  <c r="A98" i="10"/>
  <c r="L97" i="10"/>
  <c r="J97" i="10"/>
  <c r="J131" i="10" s="1"/>
  <c r="I97" i="10"/>
  <c r="I131" i="10" s="1"/>
  <c r="H97" i="10"/>
  <c r="H131" i="10" s="1"/>
  <c r="G97" i="10"/>
  <c r="G131" i="10" s="1"/>
  <c r="F97" i="10"/>
  <c r="F131" i="10" s="1"/>
  <c r="G89" i="10"/>
  <c r="B89" i="10"/>
  <c r="A89" i="10"/>
  <c r="J88" i="10"/>
  <c r="I88" i="10"/>
  <c r="H88" i="10"/>
  <c r="G88" i="10"/>
  <c r="F88" i="10"/>
  <c r="B82" i="10"/>
  <c r="A82" i="10"/>
  <c r="J81" i="10"/>
  <c r="I81" i="10"/>
  <c r="H81" i="10"/>
  <c r="G81" i="10"/>
  <c r="F81" i="10"/>
  <c r="B75" i="10"/>
  <c r="A75" i="10"/>
  <c r="J74" i="10"/>
  <c r="I74" i="10"/>
  <c r="H74" i="10"/>
  <c r="G74" i="10"/>
  <c r="F74" i="10"/>
  <c r="B70" i="10"/>
  <c r="A70" i="10"/>
  <c r="J69" i="10"/>
  <c r="I69" i="10"/>
  <c r="H69" i="10"/>
  <c r="G69" i="10"/>
  <c r="F69" i="10"/>
  <c r="B60" i="10"/>
  <c r="A60" i="10"/>
  <c r="J59" i="10"/>
  <c r="I59" i="10"/>
  <c r="H59" i="10"/>
  <c r="G59" i="10"/>
  <c r="F59" i="10"/>
  <c r="B56" i="10"/>
  <c r="A56" i="10"/>
  <c r="L55" i="10"/>
  <c r="J55" i="10"/>
  <c r="J89" i="10" s="1"/>
  <c r="I55" i="10"/>
  <c r="I89" i="10" s="1"/>
  <c r="H55" i="10"/>
  <c r="H89" i="10" s="1"/>
  <c r="G55" i="10"/>
  <c r="F55" i="10"/>
  <c r="F89" i="10" s="1"/>
  <c r="B47" i="10"/>
  <c r="A47" i="10"/>
  <c r="J46" i="10"/>
  <c r="I46" i="10"/>
  <c r="H46" i="10"/>
  <c r="G46" i="10"/>
  <c r="F46" i="10"/>
  <c r="B40" i="10"/>
  <c r="A40" i="10"/>
  <c r="J39" i="10"/>
  <c r="I39" i="10"/>
  <c r="H39" i="10"/>
  <c r="G39" i="10"/>
  <c r="F39" i="10"/>
  <c r="B33" i="10"/>
  <c r="A33" i="10"/>
  <c r="J32" i="10"/>
  <c r="I32" i="10"/>
  <c r="H32" i="10"/>
  <c r="G32" i="10"/>
  <c r="F32" i="10"/>
  <c r="B28" i="10"/>
  <c r="A28" i="10"/>
  <c r="J27" i="10"/>
  <c r="I27" i="10"/>
  <c r="H27" i="10"/>
  <c r="G27" i="10"/>
  <c r="F27" i="10"/>
  <c r="B18" i="10"/>
  <c r="A18" i="10"/>
  <c r="J17" i="10"/>
  <c r="I17" i="10"/>
  <c r="H17" i="10"/>
  <c r="G17" i="10"/>
  <c r="F17" i="10"/>
  <c r="B14" i="10"/>
  <c r="A14" i="10"/>
  <c r="L13" i="10"/>
  <c r="J13" i="10"/>
  <c r="J47" i="10" s="1"/>
  <c r="I13" i="10"/>
  <c r="I47" i="10" s="1"/>
  <c r="H13" i="10"/>
  <c r="H47" i="10" s="1"/>
  <c r="G13" i="10"/>
  <c r="G47" i="10" s="1"/>
  <c r="F13" i="10"/>
  <c r="F47" i="10" s="1"/>
  <c r="B593" i="9"/>
  <c r="A593" i="9"/>
  <c r="J592" i="9"/>
  <c r="I592" i="9"/>
  <c r="H592" i="9"/>
  <c r="G592" i="9"/>
  <c r="F592" i="9"/>
  <c r="B586" i="9"/>
  <c r="A586" i="9"/>
  <c r="J585" i="9"/>
  <c r="I585" i="9"/>
  <c r="H585" i="9"/>
  <c r="G585" i="9"/>
  <c r="F585" i="9"/>
  <c r="B579" i="9"/>
  <c r="A579" i="9"/>
  <c r="J578" i="9"/>
  <c r="I578" i="9"/>
  <c r="H578" i="9"/>
  <c r="G578" i="9"/>
  <c r="F578" i="9"/>
  <c r="B574" i="9"/>
  <c r="A574" i="9"/>
  <c r="J573" i="9"/>
  <c r="I573" i="9"/>
  <c r="H573" i="9"/>
  <c r="G573" i="9"/>
  <c r="F573" i="9"/>
  <c r="B564" i="9"/>
  <c r="A564" i="9"/>
  <c r="J563" i="9"/>
  <c r="I563" i="9"/>
  <c r="H563" i="9"/>
  <c r="G563" i="9"/>
  <c r="F563" i="9"/>
  <c r="B560" i="9"/>
  <c r="A560" i="9"/>
  <c r="L559" i="9"/>
  <c r="J559" i="9"/>
  <c r="J593" i="9" s="1"/>
  <c r="I559" i="9"/>
  <c r="I593" i="9" s="1"/>
  <c r="H559" i="9"/>
  <c r="H593" i="9" s="1"/>
  <c r="G559" i="9"/>
  <c r="G593" i="9" s="1"/>
  <c r="F559" i="9"/>
  <c r="F593" i="9" s="1"/>
  <c r="B551" i="9"/>
  <c r="A551" i="9"/>
  <c r="J550" i="9"/>
  <c r="I550" i="9"/>
  <c r="H550" i="9"/>
  <c r="G550" i="9"/>
  <c r="F550" i="9"/>
  <c r="B544" i="9"/>
  <c r="A544" i="9"/>
  <c r="J543" i="9"/>
  <c r="I543" i="9"/>
  <c r="H543" i="9"/>
  <c r="G543" i="9"/>
  <c r="F543" i="9"/>
  <c r="B537" i="9"/>
  <c r="A537" i="9"/>
  <c r="J536" i="9"/>
  <c r="I536" i="9"/>
  <c r="H536" i="9"/>
  <c r="G536" i="9"/>
  <c r="F536" i="9"/>
  <c r="B532" i="9"/>
  <c r="A532" i="9"/>
  <c r="J531" i="9"/>
  <c r="I531" i="9"/>
  <c r="H531" i="9"/>
  <c r="G531" i="9"/>
  <c r="F531" i="9"/>
  <c r="B522" i="9"/>
  <c r="A522" i="9"/>
  <c r="J521" i="9"/>
  <c r="I521" i="9"/>
  <c r="H521" i="9"/>
  <c r="G521" i="9"/>
  <c r="F521" i="9"/>
  <c r="B518" i="9"/>
  <c r="A518" i="9"/>
  <c r="L517" i="9"/>
  <c r="J517" i="9"/>
  <c r="I517" i="9"/>
  <c r="I551" i="9" s="1"/>
  <c r="H517" i="9"/>
  <c r="H551" i="9" s="1"/>
  <c r="G517" i="9"/>
  <c r="G551" i="9" s="1"/>
  <c r="F517" i="9"/>
  <c r="B509" i="9"/>
  <c r="A509" i="9"/>
  <c r="J508" i="9"/>
  <c r="I508" i="9"/>
  <c r="H508" i="9"/>
  <c r="G508" i="9"/>
  <c r="F508" i="9"/>
  <c r="B502" i="9"/>
  <c r="A502" i="9"/>
  <c r="J501" i="9"/>
  <c r="I501" i="9"/>
  <c r="H501" i="9"/>
  <c r="G501" i="9"/>
  <c r="F501" i="9"/>
  <c r="B495" i="9"/>
  <c r="A495" i="9"/>
  <c r="J494" i="9"/>
  <c r="I494" i="9"/>
  <c r="H494" i="9"/>
  <c r="G494" i="9"/>
  <c r="F494" i="9"/>
  <c r="B490" i="9"/>
  <c r="A490" i="9"/>
  <c r="J489" i="9"/>
  <c r="I489" i="9"/>
  <c r="H489" i="9"/>
  <c r="H509" i="9" s="1"/>
  <c r="G489" i="9"/>
  <c r="G509" i="9" s="1"/>
  <c r="F489" i="9"/>
  <c r="B480" i="9"/>
  <c r="A480" i="9"/>
  <c r="J479" i="9"/>
  <c r="I479" i="9"/>
  <c r="H479" i="9"/>
  <c r="G479" i="9"/>
  <c r="F479" i="9"/>
  <c r="B476" i="9"/>
  <c r="A476" i="9"/>
  <c r="L475" i="9"/>
  <c r="J475" i="9"/>
  <c r="I475" i="9"/>
  <c r="H475" i="9"/>
  <c r="G475" i="9"/>
  <c r="F475" i="9"/>
  <c r="F509" i="9" s="1"/>
  <c r="B467" i="9"/>
  <c r="A467" i="9"/>
  <c r="J466" i="9"/>
  <c r="I466" i="9"/>
  <c r="H466" i="9"/>
  <c r="G466" i="9"/>
  <c r="F466" i="9"/>
  <c r="B460" i="9"/>
  <c r="A460" i="9"/>
  <c r="J459" i="9"/>
  <c r="I459" i="9"/>
  <c r="H459" i="9"/>
  <c r="G459" i="9"/>
  <c r="F459" i="9"/>
  <c r="B453" i="9"/>
  <c r="A453" i="9"/>
  <c r="J452" i="9"/>
  <c r="I452" i="9"/>
  <c r="H452" i="9"/>
  <c r="G452" i="9"/>
  <c r="F452" i="9"/>
  <c r="B448" i="9"/>
  <c r="A448" i="9"/>
  <c r="J447" i="9"/>
  <c r="I447" i="9"/>
  <c r="H447" i="9"/>
  <c r="G447" i="9"/>
  <c r="F447" i="9"/>
  <c r="F467" i="9" s="1"/>
  <c r="B438" i="9"/>
  <c r="A438" i="9"/>
  <c r="J437" i="9"/>
  <c r="I437" i="9"/>
  <c r="H437" i="9"/>
  <c r="G437" i="9"/>
  <c r="F437" i="9"/>
  <c r="B434" i="9"/>
  <c r="A434" i="9"/>
  <c r="L433" i="9"/>
  <c r="J433" i="9"/>
  <c r="J467" i="9" s="1"/>
  <c r="I433" i="9"/>
  <c r="I467" i="9" s="1"/>
  <c r="H433" i="9"/>
  <c r="H467" i="9" s="1"/>
  <c r="G433" i="9"/>
  <c r="G467" i="9" s="1"/>
  <c r="F433" i="9"/>
  <c r="H425" i="9"/>
  <c r="B425" i="9"/>
  <c r="A425" i="9"/>
  <c r="J424" i="9"/>
  <c r="I424" i="9"/>
  <c r="H424" i="9"/>
  <c r="G424" i="9"/>
  <c r="F424" i="9"/>
  <c r="B418" i="9"/>
  <c r="A418" i="9"/>
  <c r="J417" i="9"/>
  <c r="I417" i="9"/>
  <c r="H417" i="9"/>
  <c r="G417" i="9"/>
  <c r="F417" i="9"/>
  <c r="B411" i="9"/>
  <c r="A411" i="9"/>
  <c r="J410" i="9"/>
  <c r="I410" i="9"/>
  <c r="H410" i="9"/>
  <c r="G410" i="9"/>
  <c r="F410" i="9"/>
  <c r="B406" i="9"/>
  <c r="A406" i="9"/>
  <c r="J405" i="9"/>
  <c r="I405" i="9"/>
  <c r="H405" i="9"/>
  <c r="G405" i="9"/>
  <c r="F405" i="9"/>
  <c r="B396" i="9"/>
  <c r="A396" i="9"/>
  <c r="J395" i="9"/>
  <c r="I395" i="9"/>
  <c r="H395" i="9"/>
  <c r="G395" i="9"/>
  <c r="F395" i="9"/>
  <c r="B392" i="9"/>
  <c r="A392" i="9"/>
  <c r="L391" i="9"/>
  <c r="J391" i="9"/>
  <c r="J425" i="9" s="1"/>
  <c r="I391" i="9"/>
  <c r="I425" i="9" s="1"/>
  <c r="H391" i="9"/>
  <c r="G391" i="9"/>
  <c r="G425" i="9" s="1"/>
  <c r="F391" i="9"/>
  <c r="F425" i="9" s="1"/>
  <c r="B383" i="9"/>
  <c r="A383" i="9"/>
  <c r="J382" i="9"/>
  <c r="I382" i="9"/>
  <c r="H382" i="9"/>
  <c r="G382" i="9"/>
  <c r="F382" i="9"/>
  <c r="B376" i="9"/>
  <c r="A376" i="9"/>
  <c r="J375" i="9"/>
  <c r="I375" i="9"/>
  <c r="H375" i="9"/>
  <c r="G375" i="9"/>
  <c r="F375" i="9"/>
  <c r="B369" i="9"/>
  <c r="A369" i="9"/>
  <c r="J368" i="9"/>
  <c r="I368" i="9"/>
  <c r="H368" i="9"/>
  <c r="G368" i="9"/>
  <c r="F368" i="9"/>
  <c r="B364" i="9"/>
  <c r="A364" i="9"/>
  <c r="J363" i="9"/>
  <c r="I363" i="9"/>
  <c r="H363" i="9"/>
  <c r="G363" i="9"/>
  <c r="F363" i="9"/>
  <c r="F383" i="9" s="1"/>
  <c r="B354" i="9"/>
  <c r="A354" i="9"/>
  <c r="J353" i="9"/>
  <c r="I353" i="9"/>
  <c r="H353" i="9"/>
  <c r="G353" i="9"/>
  <c r="F353" i="9"/>
  <c r="B350" i="9"/>
  <c r="A350" i="9"/>
  <c r="L349" i="9"/>
  <c r="J349" i="9"/>
  <c r="J383" i="9" s="1"/>
  <c r="I349" i="9"/>
  <c r="I383" i="9" s="1"/>
  <c r="H349" i="9"/>
  <c r="H383" i="9" s="1"/>
  <c r="G349" i="9"/>
  <c r="G383" i="9" s="1"/>
  <c r="F349" i="9"/>
  <c r="G341" i="9"/>
  <c r="B341" i="9"/>
  <c r="A341" i="9"/>
  <c r="J340" i="9"/>
  <c r="I340" i="9"/>
  <c r="H340" i="9"/>
  <c r="G340" i="9"/>
  <c r="F340" i="9"/>
  <c r="B334" i="9"/>
  <c r="A334" i="9"/>
  <c r="J333" i="9"/>
  <c r="I333" i="9"/>
  <c r="H333" i="9"/>
  <c r="G333" i="9"/>
  <c r="F333" i="9"/>
  <c r="B327" i="9"/>
  <c r="A327" i="9"/>
  <c r="J326" i="9"/>
  <c r="I326" i="9"/>
  <c r="H326" i="9"/>
  <c r="G326" i="9"/>
  <c r="F326" i="9"/>
  <c r="B322" i="9"/>
  <c r="A322" i="9"/>
  <c r="J321" i="9"/>
  <c r="I321" i="9"/>
  <c r="H321" i="9"/>
  <c r="G321" i="9"/>
  <c r="F321" i="9"/>
  <c r="B312" i="9"/>
  <c r="A312" i="9"/>
  <c r="J311" i="9"/>
  <c r="I311" i="9"/>
  <c r="H311" i="9"/>
  <c r="G311" i="9"/>
  <c r="F311" i="9"/>
  <c r="B308" i="9"/>
  <c r="A308" i="9"/>
  <c r="L307" i="9"/>
  <c r="J307" i="9"/>
  <c r="J341" i="9" s="1"/>
  <c r="I307" i="9"/>
  <c r="I341" i="9" s="1"/>
  <c r="H307" i="9"/>
  <c r="H341" i="9" s="1"/>
  <c r="G307" i="9"/>
  <c r="F307" i="9"/>
  <c r="F341" i="9" s="1"/>
  <c r="B299" i="9"/>
  <c r="A299" i="9"/>
  <c r="J298" i="9"/>
  <c r="I298" i="9"/>
  <c r="H298" i="9"/>
  <c r="G298" i="9"/>
  <c r="F298" i="9"/>
  <c r="B292" i="9"/>
  <c r="A292" i="9"/>
  <c r="J291" i="9"/>
  <c r="I291" i="9"/>
  <c r="I299" i="9" s="1"/>
  <c r="H291" i="9"/>
  <c r="G291" i="9"/>
  <c r="F291" i="9"/>
  <c r="B285" i="9"/>
  <c r="A285" i="9"/>
  <c r="J284" i="9"/>
  <c r="I284" i="9"/>
  <c r="H284" i="9"/>
  <c r="G284" i="9"/>
  <c r="F284" i="9"/>
  <c r="B280" i="9"/>
  <c r="A280" i="9"/>
  <c r="J279" i="9"/>
  <c r="I279" i="9"/>
  <c r="H279" i="9"/>
  <c r="G279" i="9"/>
  <c r="F279" i="9"/>
  <c r="B270" i="9"/>
  <c r="A270" i="9"/>
  <c r="J269" i="9"/>
  <c r="I269" i="9"/>
  <c r="H269" i="9"/>
  <c r="G269" i="9"/>
  <c r="F269" i="9"/>
  <c r="B266" i="9"/>
  <c r="A266" i="9"/>
  <c r="L265" i="9"/>
  <c r="J265" i="9"/>
  <c r="J299" i="9" s="1"/>
  <c r="I265" i="9"/>
  <c r="H265" i="9"/>
  <c r="H299" i="9" s="1"/>
  <c r="G265" i="9"/>
  <c r="G299" i="9" s="1"/>
  <c r="F265" i="9"/>
  <c r="F299" i="9" s="1"/>
  <c r="H257" i="9"/>
  <c r="G257" i="9"/>
  <c r="B257" i="9"/>
  <c r="A257" i="9"/>
  <c r="J256" i="9"/>
  <c r="I256" i="9"/>
  <c r="H256" i="9"/>
  <c r="G256" i="9"/>
  <c r="F256" i="9"/>
  <c r="B250" i="9"/>
  <c r="A250" i="9"/>
  <c r="J249" i="9"/>
  <c r="I249" i="9"/>
  <c r="H249" i="9"/>
  <c r="G249" i="9"/>
  <c r="F249" i="9"/>
  <c r="B243" i="9"/>
  <c r="A243" i="9"/>
  <c r="J242" i="9"/>
  <c r="I242" i="9"/>
  <c r="H242" i="9"/>
  <c r="G242" i="9"/>
  <c r="F242" i="9"/>
  <c r="B238" i="9"/>
  <c r="A238" i="9"/>
  <c r="J237" i="9"/>
  <c r="I237" i="9"/>
  <c r="H237" i="9"/>
  <c r="G237" i="9"/>
  <c r="F237" i="9"/>
  <c r="B228" i="9"/>
  <c r="A228" i="9"/>
  <c r="J227" i="9"/>
  <c r="I227" i="9"/>
  <c r="H227" i="9"/>
  <c r="G227" i="9"/>
  <c r="F227" i="9"/>
  <c r="B224" i="9"/>
  <c r="A224" i="9"/>
  <c r="L223" i="9"/>
  <c r="J223" i="9"/>
  <c r="J257" i="9" s="1"/>
  <c r="I223" i="9"/>
  <c r="I257" i="9" s="1"/>
  <c r="H223" i="9"/>
  <c r="G223" i="9"/>
  <c r="F223" i="9"/>
  <c r="F257" i="9" s="1"/>
  <c r="B215" i="9"/>
  <c r="A215" i="9"/>
  <c r="J214" i="9"/>
  <c r="I214" i="9"/>
  <c r="H214" i="9"/>
  <c r="G214" i="9"/>
  <c r="F214" i="9"/>
  <c r="B208" i="9"/>
  <c r="A208" i="9"/>
  <c r="J207" i="9"/>
  <c r="J215" i="9" s="1"/>
  <c r="I207" i="9"/>
  <c r="H207" i="9"/>
  <c r="G207" i="9"/>
  <c r="F207" i="9"/>
  <c r="B201" i="9"/>
  <c r="A201" i="9"/>
  <c r="J200" i="9"/>
  <c r="I200" i="9"/>
  <c r="H200" i="9"/>
  <c r="G200" i="9"/>
  <c r="F200" i="9"/>
  <c r="B196" i="9"/>
  <c r="A196" i="9"/>
  <c r="J195" i="9"/>
  <c r="I195" i="9"/>
  <c r="H195" i="9"/>
  <c r="G195" i="9"/>
  <c r="F195" i="9"/>
  <c r="F215" i="9" s="1"/>
  <c r="B186" i="9"/>
  <c r="A186" i="9"/>
  <c r="J185" i="9"/>
  <c r="I185" i="9"/>
  <c r="H185" i="9"/>
  <c r="G185" i="9"/>
  <c r="F185" i="9"/>
  <c r="B182" i="9"/>
  <c r="A182" i="9"/>
  <c r="L181" i="9"/>
  <c r="J181" i="9"/>
  <c r="I181" i="9"/>
  <c r="I215" i="9" s="1"/>
  <c r="H181" i="9"/>
  <c r="H215" i="9" s="1"/>
  <c r="G181" i="9"/>
  <c r="G215" i="9" s="1"/>
  <c r="F181" i="9"/>
  <c r="H173" i="9"/>
  <c r="G173" i="9"/>
  <c r="B173" i="9"/>
  <c r="A173" i="9"/>
  <c r="J172" i="9"/>
  <c r="I172" i="9"/>
  <c r="H172" i="9"/>
  <c r="G172" i="9"/>
  <c r="F172" i="9"/>
  <c r="B166" i="9"/>
  <c r="A166" i="9"/>
  <c r="J165" i="9"/>
  <c r="I165" i="9"/>
  <c r="H165" i="9"/>
  <c r="G165" i="9"/>
  <c r="F165" i="9"/>
  <c r="B159" i="9"/>
  <c r="A159" i="9"/>
  <c r="J158" i="9"/>
  <c r="I158" i="9"/>
  <c r="H158" i="9"/>
  <c r="G158" i="9"/>
  <c r="F158" i="9"/>
  <c r="B154" i="9"/>
  <c r="A154" i="9"/>
  <c r="J153" i="9"/>
  <c r="I153" i="9"/>
  <c r="H153" i="9"/>
  <c r="G153" i="9"/>
  <c r="F153" i="9"/>
  <c r="B144" i="9"/>
  <c r="A144" i="9"/>
  <c r="J143" i="9"/>
  <c r="I143" i="9"/>
  <c r="H143" i="9"/>
  <c r="G143" i="9"/>
  <c r="F143" i="9"/>
  <c r="B140" i="9"/>
  <c r="A140" i="9"/>
  <c r="L139" i="9"/>
  <c r="J139" i="9"/>
  <c r="J173" i="9" s="1"/>
  <c r="I139" i="9"/>
  <c r="I173" i="9" s="1"/>
  <c r="H139" i="9"/>
  <c r="G139" i="9"/>
  <c r="F139" i="9"/>
  <c r="F173" i="9" s="1"/>
  <c r="B131" i="9"/>
  <c r="A131" i="9"/>
  <c r="J130" i="9"/>
  <c r="I130" i="9"/>
  <c r="H130" i="9"/>
  <c r="G130" i="9"/>
  <c r="F130" i="9"/>
  <c r="B124" i="9"/>
  <c r="A124" i="9"/>
  <c r="J123" i="9"/>
  <c r="I123" i="9"/>
  <c r="H123" i="9"/>
  <c r="G123" i="9"/>
  <c r="F123" i="9"/>
  <c r="B117" i="9"/>
  <c r="A117" i="9"/>
  <c r="J116" i="9"/>
  <c r="I116" i="9"/>
  <c r="H116" i="9"/>
  <c r="G116" i="9"/>
  <c r="F116" i="9"/>
  <c r="B112" i="9"/>
  <c r="A112" i="9"/>
  <c r="J111" i="9"/>
  <c r="I111" i="9"/>
  <c r="H111" i="9"/>
  <c r="G111" i="9"/>
  <c r="F111" i="9"/>
  <c r="F131" i="9" s="1"/>
  <c r="B102" i="9"/>
  <c r="A102" i="9"/>
  <c r="J101" i="9"/>
  <c r="I101" i="9"/>
  <c r="H101" i="9"/>
  <c r="G101" i="9"/>
  <c r="F101" i="9"/>
  <c r="B98" i="9"/>
  <c r="A98" i="9"/>
  <c r="L97" i="9"/>
  <c r="J97" i="9"/>
  <c r="J131" i="9" s="1"/>
  <c r="I97" i="9"/>
  <c r="I131" i="9" s="1"/>
  <c r="H97" i="9"/>
  <c r="H131" i="9" s="1"/>
  <c r="G97" i="9"/>
  <c r="G131" i="9" s="1"/>
  <c r="F97" i="9"/>
  <c r="H89" i="9"/>
  <c r="B89" i="9"/>
  <c r="A89" i="9"/>
  <c r="J88" i="9"/>
  <c r="I88" i="9"/>
  <c r="H88" i="9"/>
  <c r="G88" i="9"/>
  <c r="F88" i="9"/>
  <c r="B82" i="9"/>
  <c r="A82" i="9"/>
  <c r="J81" i="9"/>
  <c r="I81" i="9"/>
  <c r="H81" i="9"/>
  <c r="G81" i="9"/>
  <c r="F81" i="9"/>
  <c r="B75" i="9"/>
  <c r="A75" i="9"/>
  <c r="J74" i="9"/>
  <c r="I74" i="9"/>
  <c r="H74" i="9"/>
  <c r="G74" i="9"/>
  <c r="F74" i="9"/>
  <c r="B70" i="9"/>
  <c r="A70" i="9"/>
  <c r="J69" i="9"/>
  <c r="I69" i="9"/>
  <c r="H69" i="9"/>
  <c r="G69" i="9"/>
  <c r="F69" i="9"/>
  <c r="B60" i="9"/>
  <c r="A60" i="9"/>
  <c r="J59" i="9"/>
  <c r="I59" i="9"/>
  <c r="H59" i="9"/>
  <c r="G59" i="9"/>
  <c r="F59" i="9"/>
  <c r="B56" i="9"/>
  <c r="A56" i="9"/>
  <c r="L55" i="9"/>
  <c r="J55" i="9"/>
  <c r="J89" i="9" s="1"/>
  <c r="I55" i="9"/>
  <c r="I89" i="9" s="1"/>
  <c r="H55" i="9"/>
  <c r="G55" i="9"/>
  <c r="G89" i="9" s="1"/>
  <c r="F55" i="9"/>
  <c r="F89" i="9" s="1"/>
  <c r="B47" i="9"/>
  <c r="A47" i="9"/>
  <c r="J46" i="9"/>
  <c r="I46" i="9"/>
  <c r="H46" i="9"/>
  <c r="G46" i="9"/>
  <c r="F46" i="9"/>
  <c r="B40" i="9"/>
  <c r="A40" i="9"/>
  <c r="J39" i="9"/>
  <c r="I39" i="9"/>
  <c r="H39" i="9"/>
  <c r="G39" i="9"/>
  <c r="F39" i="9"/>
  <c r="B33" i="9"/>
  <c r="A33" i="9"/>
  <c r="J32" i="9"/>
  <c r="I32" i="9"/>
  <c r="H32" i="9"/>
  <c r="G32" i="9"/>
  <c r="F32" i="9"/>
  <c r="B28" i="9"/>
  <c r="A28" i="9"/>
  <c r="J27" i="9"/>
  <c r="I27" i="9"/>
  <c r="H27" i="9"/>
  <c r="G27" i="9"/>
  <c r="F27" i="9"/>
  <c r="F47" i="9" s="1"/>
  <c r="B18" i="9"/>
  <c r="A18" i="9"/>
  <c r="J17" i="9"/>
  <c r="I17" i="9"/>
  <c r="H17" i="9"/>
  <c r="G17" i="9"/>
  <c r="F17" i="9"/>
  <c r="B14" i="9"/>
  <c r="A14" i="9"/>
  <c r="L13" i="9"/>
  <c r="J13" i="9"/>
  <c r="J47" i="9" s="1"/>
  <c r="I13" i="9"/>
  <c r="I47" i="9" s="1"/>
  <c r="H13" i="9"/>
  <c r="H47" i="9" s="1"/>
  <c r="G13" i="9"/>
  <c r="G47" i="9" s="1"/>
  <c r="F13" i="9"/>
  <c r="B593" i="8"/>
  <c r="A593" i="8"/>
  <c r="J592" i="8"/>
  <c r="I592" i="8"/>
  <c r="H592" i="8"/>
  <c r="G592" i="8"/>
  <c r="F592" i="8"/>
  <c r="B586" i="8"/>
  <c r="A586" i="8"/>
  <c r="J585" i="8"/>
  <c r="I585" i="8"/>
  <c r="H585" i="8"/>
  <c r="G585" i="8"/>
  <c r="F585" i="8"/>
  <c r="B579" i="8"/>
  <c r="A579" i="8"/>
  <c r="J578" i="8"/>
  <c r="I578" i="8"/>
  <c r="H578" i="8"/>
  <c r="G578" i="8"/>
  <c r="F578" i="8"/>
  <c r="B574" i="8"/>
  <c r="A574" i="8"/>
  <c r="J573" i="8"/>
  <c r="I573" i="8"/>
  <c r="H573" i="8"/>
  <c r="G573" i="8"/>
  <c r="F573" i="8"/>
  <c r="B564" i="8"/>
  <c r="A564" i="8"/>
  <c r="J563" i="8"/>
  <c r="I563" i="8"/>
  <c r="H563" i="8"/>
  <c r="G563" i="8"/>
  <c r="F563" i="8"/>
  <c r="B560" i="8"/>
  <c r="A560" i="8"/>
  <c r="L559" i="8"/>
  <c r="J559" i="8"/>
  <c r="J593" i="8" s="1"/>
  <c r="I559" i="8"/>
  <c r="I593" i="8" s="1"/>
  <c r="H559" i="8"/>
  <c r="H593" i="8" s="1"/>
  <c r="G559" i="8"/>
  <c r="G593" i="8" s="1"/>
  <c r="F559" i="8"/>
  <c r="F593" i="8" s="1"/>
  <c r="B551" i="8"/>
  <c r="A551" i="8"/>
  <c r="J550" i="8"/>
  <c r="I550" i="8"/>
  <c r="H550" i="8"/>
  <c r="G550" i="8"/>
  <c r="F550" i="8"/>
  <c r="B544" i="8"/>
  <c r="A544" i="8"/>
  <c r="J543" i="8"/>
  <c r="I543" i="8"/>
  <c r="H543" i="8"/>
  <c r="G543" i="8"/>
  <c r="F543" i="8"/>
  <c r="B537" i="8"/>
  <c r="A537" i="8"/>
  <c r="J536" i="8"/>
  <c r="I536" i="8"/>
  <c r="H536" i="8"/>
  <c r="G536" i="8"/>
  <c r="F536" i="8"/>
  <c r="B532" i="8"/>
  <c r="A532" i="8"/>
  <c r="J531" i="8"/>
  <c r="I531" i="8"/>
  <c r="H531" i="8"/>
  <c r="G531" i="8"/>
  <c r="F531" i="8"/>
  <c r="B522" i="8"/>
  <c r="A522" i="8"/>
  <c r="J521" i="8"/>
  <c r="I521" i="8"/>
  <c r="H521" i="8"/>
  <c r="G521" i="8"/>
  <c r="F521" i="8"/>
  <c r="B518" i="8"/>
  <c r="A518" i="8"/>
  <c r="L517" i="8"/>
  <c r="J517" i="8"/>
  <c r="J551" i="8" s="1"/>
  <c r="I517" i="8"/>
  <c r="I551" i="8" s="1"/>
  <c r="H517" i="8"/>
  <c r="H551" i="8" s="1"/>
  <c r="G517" i="8"/>
  <c r="G551" i="8" s="1"/>
  <c r="F517" i="8"/>
  <c r="F551" i="8" s="1"/>
  <c r="B509" i="8"/>
  <c r="A509" i="8"/>
  <c r="J508" i="8"/>
  <c r="I508" i="8"/>
  <c r="H508" i="8"/>
  <c r="G508" i="8"/>
  <c r="F508" i="8"/>
  <c r="B502" i="8"/>
  <c r="A502" i="8"/>
  <c r="J501" i="8"/>
  <c r="I501" i="8"/>
  <c r="H501" i="8"/>
  <c r="G501" i="8"/>
  <c r="F501" i="8"/>
  <c r="B495" i="8"/>
  <c r="A495" i="8"/>
  <c r="J494" i="8"/>
  <c r="I494" i="8"/>
  <c r="H494" i="8"/>
  <c r="G494" i="8"/>
  <c r="F494" i="8"/>
  <c r="B490" i="8"/>
  <c r="A490" i="8"/>
  <c r="J489" i="8"/>
  <c r="J509" i="8" s="1"/>
  <c r="I489" i="8"/>
  <c r="H489" i="8"/>
  <c r="G489" i="8"/>
  <c r="F489" i="8"/>
  <c r="B480" i="8"/>
  <c r="A480" i="8"/>
  <c r="J479" i="8"/>
  <c r="I479" i="8"/>
  <c r="H479" i="8"/>
  <c r="G479" i="8"/>
  <c r="F479" i="8"/>
  <c r="B476" i="8"/>
  <c r="A476" i="8"/>
  <c r="L475" i="8"/>
  <c r="J475" i="8"/>
  <c r="I475" i="8"/>
  <c r="H475" i="8"/>
  <c r="G475" i="8"/>
  <c r="F475" i="8"/>
  <c r="B467" i="8"/>
  <c r="A467" i="8"/>
  <c r="J466" i="8"/>
  <c r="I466" i="8"/>
  <c r="H466" i="8"/>
  <c r="G466" i="8"/>
  <c r="F466" i="8"/>
  <c r="B460" i="8"/>
  <c r="A460" i="8"/>
  <c r="J459" i="8"/>
  <c r="I459" i="8"/>
  <c r="H459" i="8"/>
  <c r="G459" i="8"/>
  <c r="F459" i="8"/>
  <c r="B453" i="8"/>
  <c r="A453" i="8"/>
  <c r="J452" i="8"/>
  <c r="I452" i="8"/>
  <c r="H452" i="8"/>
  <c r="G452" i="8"/>
  <c r="F452" i="8"/>
  <c r="B448" i="8"/>
  <c r="A448" i="8"/>
  <c r="J447" i="8"/>
  <c r="I447" i="8"/>
  <c r="H447" i="8"/>
  <c r="G447" i="8"/>
  <c r="F447" i="8"/>
  <c r="B438" i="8"/>
  <c r="A438" i="8"/>
  <c r="J437" i="8"/>
  <c r="I437" i="8"/>
  <c r="H437" i="8"/>
  <c r="G437" i="8"/>
  <c r="F437" i="8"/>
  <c r="B434" i="8"/>
  <c r="A434" i="8"/>
  <c r="L433" i="8"/>
  <c r="J433" i="8"/>
  <c r="J467" i="8" s="1"/>
  <c r="I433" i="8"/>
  <c r="I467" i="8" s="1"/>
  <c r="H433" i="8"/>
  <c r="H467" i="8" s="1"/>
  <c r="G433" i="8"/>
  <c r="G467" i="8" s="1"/>
  <c r="F433" i="8"/>
  <c r="F467" i="8" s="1"/>
  <c r="J425" i="8"/>
  <c r="B425" i="8"/>
  <c r="A425" i="8"/>
  <c r="J424" i="8"/>
  <c r="I424" i="8"/>
  <c r="H424" i="8"/>
  <c r="G424" i="8"/>
  <c r="F424" i="8"/>
  <c r="B418" i="8"/>
  <c r="A418" i="8"/>
  <c r="J417" i="8"/>
  <c r="I417" i="8"/>
  <c r="H417" i="8"/>
  <c r="G417" i="8"/>
  <c r="F417" i="8"/>
  <c r="B411" i="8"/>
  <c r="A411" i="8"/>
  <c r="J410" i="8"/>
  <c r="I410" i="8"/>
  <c r="H410" i="8"/>
  <c r="G410" i="8"/>
  <c r="F410" i="8"/>
  <c r="B406" i="8"/>
  <c r="A406" i="8"/>
  <c r="J405" i="8"/>
  <c r="I405" i="8"/>
  <c r="H405" i="8"/>
  <c r="G405" i="8"/>
  <c r="F405" i="8"/>
  <c r="B396" i="8"/>
  <c r="A396" i="8"/>
  <c r="J395" i="8"/>
  <c r="I395" i="8"/>
  <c r="H395" i="8"/>
  <c r="G395" i="8"/>
  <c r="F395" i="8"/>
  <c r="B392" i="8"/>
  <c r="A392" i="8"/>
  <c r="L391" i="8"/>
  <c r="J391" i="8"/>
  <c r="I391" i="8"/>
  <c r="I425" i="8" s="1"/>
  <c r="H391" i="8"/>
  <c r="H425" i="8" s="1"/>
  <c r="G391" i="8"/>
  <c r="G425" i="8" s="1"/>
  <c r="F391" i="8"/>
  <c r="F425" i="8" s="1"/>
  <c r="B383" i="8"/>
  <c r="A383" i="8"/>
  <c r="J382" i="8"/>
  <c r="I382" i="8"/>
  <c r="H382" i="8"/>
  <c r="G382" i="8"/>
  <c r="F382" i="8"/>
  <c r="B376" i="8"/>
  <c r="A376" i="8"/>
  <c r="J375" i="8"/>
  <c r="I375" i="8"/>
  <c r="H375" i="8"/>
  <c r="H383" i="8" s="1"/>
  <c r="G375" i="8"/>
  <c r="F375" i="8"/>
  <c r="B369" i="8"/>
  <c r="A369" i="8"/>
  <c r="J368" i="8"/>
  <c r="I368" i="8"/>
  <c r="H368" i="8"/>
  <c r="G368" i="8"/>
  <c r="F368" i="8"/>
  <c r="B364" i="8"/>
  <c r="A364" i="8"/>
  <c r="J363" i="8"/>
  <c r="I363" i="8"/>
  <c r="H363" i="8"/>
  <c r="G363" i="8"/>
  <c r="F363" i="8"/>
  <c r="B354" i="8"/>
  <c r="A354" i="8"/>
  <c r="J353" i="8"/>
  <c r="I353" i="8"/>
  <c r="H353" i="8"/>
  <c r="G353" i="8"/>
  <c r="F353" i="8"/>
  <c r="B350" i="8"/>
  <c r="A350" i="8"/>
  <c r="L349" i="8"/>
  <c r="J349" i="8"/>
  <c r="J383" i="8" s="1"/>
  <c r="I349" i="8"/>
  <c r="I383" i="8" s="1"/>
  <c r="H349" i="8"/>
  <c r="G349" i="8"/>
  <c r="G383" i="8" s="1"/>
  <c r="F349" i="8"/>
  <c r="F383" i="8" s="1"/>
  <c r="B341" i="8"/>
  <c r="A341" i="8"/>
  <c r="J340" i="8"/>
  <c r="I340" i="8"/>
  <c r="H340" i="8"/>
  <c r="G340" i="8"/>
  <c r="F340" i="8"/>
  <c r="B334" i="8"/>
  <c r="A334" i="8"/>
  <c r="J333" i="8"/>
  <c r="I333" i="8"/>
  <c r="H333" i="8"/>
  <c r="G333" i="8"/>
  <c r="F333" i="8"/>
  <c r="B327" i="8"/>
  <c r="A327" i="8"/>
  <c r="J326" i="8"/>
  <c r="I326" i="8"/>
  <c r="H326" i="8"/>
  <c r="G326" i="8"/>
  <c r="F326" i="8"/>
  <c r="B322" i="8"/>
  <c r="A322" i="8"/>
  <c r="J321" i="8"/>
  <c r="I321" i="8"/>
  <c r="H321" i="8"/>
  <c r="G321" i="8"/>
  <c r="F321" i="8"/>
  <c r="B312" i="8"/>
  <c r="A312" i="8"/>
  <c r="J311" i="8"/>
  <c r="I311" i="8"/>
  <c r="H311" i="8"/>
  <c r="G311" i="8"/>
  <c r="F311" i="8"/>
  <c r="B308" i="8"/>
  <c r="A308" i="8"/>
  <c r="L307" i="8"/>
  <c r="J307" i="8"/>
  <c r="J341" i="8" s="1"/>
  <c r="I307" i="8"/>
  <c r="I341" i="8" s="1"/>
  <c r="H307" i="8"/>
  <c r="H341" i="8" s="1"/>
  <c r="G307" i="8"/>
  <c r="G341" i="8" s="1"/>
  <c r="F307" i="8"/>
  <c r="F341" i="8" s="1"/>
  <c r="B299" i="8"/>
  <c r="A299" i="8"/>
  <c r="J298" i="8"/>
  <c r="I298" i="8"/>
  <c r="H298" i="8"/>
  <c r="G298" i="8"/>
  <c r="F298" i="8"/>
  <c r="B292" i="8"/>
  <c r="A292" i="8"/>
  <c r="J291" i="8"/>
  <c r="I291" i="8"/>
  <c r="I299" i="8" s="1"/>
  <c r="H291" i="8"/>
  <c r="G291" i="8"/>
  <c r="F291" i="8"/>
  <c r="B285" i="8"/>
  <c r="A285" i="8"/>
  <c r="J284" i="8"/>
  <c r="I284" i="8"/>
  <c r="H284" i="8"/>
  <c r="G284" i="8"/>
  <c r="F284" i="8"/>
  <c r="B280" i="8"/>
  <c r="A280" i="8"/>
  <c r="J279" i="8"/>
  <c r="I279" i="8"/>
  <c r="H279" i="8"/>
  <c r="G279" i="8"/>
  <c r="F279" i="8"/>
  <c r="B270" i="8"/>
  <c r="A270" i="8"/>
  <c r="J269" i="8"/>
  <c r="I269" i="8"/>
  <c r="H269" i="8"/>
  <c r="G269" i="8"/>
  <c r="F269" i="8"/>
  <c r="B266" i="8"/>
  <c r="A266" i="8"/>
  <c r="L265" i="8"/>
  <c r="J265" i="8"/>
  <c r="J299" i="8" s="1"/>
  <c r="I265" i="8"/>
  <c r="H265" i="8"/>
  <c r="H299" i="8" s="1"/>
  <c r="G265" i="8"/>
  <c r="G299" i="8" s="1"/>
  <c r="F265" i="8"/>
  <c r="F299" i="8" s="1"/>
  <c r="B257" i="8"/>
  <c r="A257" i="8"/>
  <c r="J256" i="8"/>
  <c r="I256" i="8"/>
  <c r="H256" i="8"/>
  <c r="G256" i="8"/>
  <c r="F256" i="8"/>
  <c r="B250" i="8"/>
  <c r="A250" i="8"/>
  <c r="J249" i="8"/>
  <c r="I249" i="8"/>
  <c r="H249" i="8"/>
  <c r="G249" i="8"/>
  <c r="F249" i="8"/>
  <c r="B243" i="8"/>
  <c r="A243" i="8"/>
  <c r="J242" i="8"/>
  <c r="I242" i="8"/>
  <c r="H242" i="8"/>
  <c r="G242" i="8"/>
  <c r="F242" i="8"/>
  <c r="B238" i="8"/>
  <c r="A238" i="8"/>
  <c r="J237" i="8"/>
  <c r="I237" i="8"/>
  <c r="H237" i="8"/>
  <c r="G237" i="8"/>
  <c r="F237" i="8"/>
  <c r="B228" i="8"/>
  <c r="A228" i="8"/>
  <c r="J227" i="8"/>
  <c r="I227" i="8"/>
  <c r="H227" i="8"/>
  <c r="G227" i="8"/>
  <c r="F227" i="8"/>
  <c r="B224" i="8"/>
  <c r="A224" i="8"/>
  <c r="L223" i="8"/>
  <c r="J223" i="8"/>
  <c r="J257" i="8" s="1"/>
  <c r="I223" i="8"/>
  <c r="I257" i="8" s="1"/>
  <c r="H223" i="8"/>
  <c r="H257" i="8" s="1"/>
  <c r="G223" i="8"/>
  <c r="G257" i="8" s="1"/>
  <c r="F223" i="8"/>
  <c r="F257" i="8" s="1"/>
  <c r="B215" i="8"/>
  <c r="A215" i="8"/>
  <c r="J214" i="8"/>
  <c r="I214" i="8"/>
  <c r="H214" i="8"/>
  <c r="G214" i="8"/>
  <c r="F214" i="8"/>
  <c r="B208" i="8"/>
  <c r="A208" i="8"/>
  <c r="J207" i="8"/>
  <c r="I207" i="8"/>
  <c r="H207" i="8"/>
  <c r="G207" i="8"/>
  <c r="F207" i="8"/>
  <c r="B201" i="8"/>
  <c r="A201" i="8"/>
  <c r="J200" i="8"/>
  <c r="I200" i="8"/>
  <c r="H200" i="8"/>
  <c r="G200" i="8"/>
  <c r="F200" i="8"/>
  <c r="B196" i="8"/>
  <c r="A196" i="8"/>
  <c r="J195" i="8"/>
  <c r="I195" i="8"/>
  <c r="H195" i="8"/>
  <c r="G195" i="8"/>
  <c r="F195" i="8"/>
  <c r="B186" i="8"/>
  <c r="A186" i="8"/>
  <c r="J185" i="8"/>
  <c r="I185" i="8"/>
  <c r="H185" i="8"/>
  <c r="G185" i="8"/>
  <c r="F185" i="8"/>
  <c r="B182" i="8"/>
  <c r="A182" i="8"/>
  <c r="L181" i="8"/>
  <c r="J181" i="8"/>
  <c r="J215" i="8" s="1"/>
  <c r="I181" i="8"/>
  <c r="I215" i="8" s="1"/>
  <c r="H181" i="8"/>
  <c r="H215" i="8" s="1"/>
  <c r="G181" i="8"/>
  <c r="G215" i="8" s="1"/>
  <c r="F181" i="8"/>
  <c r="F215" i="8" s="1"/>
  <c r="J173" i="8"/>
  <c r="B173" i="8"/>
  <c r="A173" i="8"/>
  <c r="J172" i="8"/>
  <c r="I172" i="8"/>
  <c r="H172" i="8"/>
  <c r="G172" i="8"/>
  <c r="F172" i="8"/>
  <c r="B166" i="8"/>
  <c r="A166" i="8"/>
  <c r="J165" i="8"/>
  <c r="I165" i="8"/>
  <c r="H165" i="8"/>
  <c r="G165" i="8"/>
  <c r="F165" i="8"/>
  <c r="B159" i="8"/>
  <c r="A159" i="8"/>
  <c r="J158" i="8"/>
  <c r="I158" i="8"/>
  <c r="H158" i="8"/>
  <c r="G158" i="8"/>
  <c r="F158" i="8"/>
  <c r="B154" i="8"/>
  <c r="A154" i="8"/>
  <c r="J153" i="8"/>
  <c r="I153" i="8"/>
  <c r="H153" i="8"/>
  <c r="G153" i="8"/>
  <c r="F153" i="8"/>
  <c r="B144" i="8"/>
  <c r="A144" i="8"/>
  <c r="J143" i="8"/>
  <c r="I143" i="8"/>
  <c r="H143" i="8"/>
  <c r="G143" i="8"/>
  <c r="F143" i="8"/>
  <c r="B140" i="8"/>
  <c r="A140" i="8"/>
  <c r="L139" i="8"/>
  <c r="J139" i="8"/>
  <c r="I139" i="8"/>
  <c r="I173" i="8" s="1"/>
  <c r="H139" i="8"/>
  <c r="H173" i="8" s="1"/>
  <c r="G139" i="8"/>
  <c r="G173" i="8" s="1"/>
  <c r="F139" i="8"/>
  <c r="F173" i="8" s="1"/>
  <c r="B131" i="8"/>
  <c r="A131" i="8"/>
  <c r="J130" i="8"/>
  <c r="I130" i="8"/>
  <c r="H130" i="8"/>
  <c r="G130" i="8"/>
  <c r="F130" i="8"/>
  <c r="B124" i="8"/>
  <c r="A124" i="8"/>
  <c r="J123" i="8"/>
  <c r="I123" i="8"/>
  <c r="H123" i="8"/>
  <c r="G123" i="8"/>
  <c r="F123" i="8"/>
  <c r="B117" i="8"/>
  <c r="A117" i="8"/>
  <c r="J116" i="8"/>
  <c r="I116" i="8"/>
  <c r="H116" i="8"/>
  <c r="G116" i="8"/>
  <c r="F116" i="8"/>
  <c r="B112" i="8"/>
  <c r="A112" i="8"/>
  <c r="J111" i="8"/>
  <c r="I111" i="8"/>
  <c r="H111" i="8"/>
  <c r="G111" i="8"/>
  <c r="F111" i="8"/>
  <c r="B102" i="8"/>
  <c r="A102" i="8"/>
  <c r="J101" i="8"/>
  <c r="I101" i="8"/>
  <c r="H101" i="8"/>
  <c r="G101" i="8"/>
  <c r="F101" i="8"/>
  <c r="B98" i="8"/>
  <c r="A98" i="8"/>
  <c r="L97" i="8"/>
  <c r="J97" i="8"/>
  <c r="J131" i="8" s="1"/>
  <c r="I97" i="8"/>
  <c r="I131" i="8" s="1"/>
  <c r="H97" i="8"/>
  <c r="H131" i="8" s="1"/>
  <c r="G97" i="8"/>
  <c r="G131" i="8" s="1"/>
  <c r="F97" i="8"/>
  <c r="F131" i="8" s="1"/>
  <c r="J89" i="8"/>
  <c r="B89" i="8"/>
  <c r="A89" i="8"/>
  <c r="J88" i="8"/>
  <c r="I88" i="8"/>
  <c r="H88" i="8"/>
  <c r="G88" i="8"/>
  <c r="F88" i="8"/>
  <c r="B82" i="8"/>
  <c r="A82" i="8"/>
  <c r="J81" i="8"/>
  <c r="I81" i="8"/>
  <c r="H81" i="8"/>
  <c r="G81" i="8"/>
  <c r="F81" i="8"/>
  <c r="B75" i="8"/>
  <c r="A75" i="8"/>
  <c r="J74" i="8"/>
  <c r="I74" i="8"/>
  <c r="H74" i="8"/>
  <c r="G74" i="8"/>
  <c r="F74" i="8"/>
  <c r="B70" i="8"/>
  <c r="A70" i="8"/>
  <c r="J69" i="8"/>
  <c r="I69" i="8"/>
  <c r="H69" i="8"/>
  <c r="G69" i="8"/>
  <c r="F69" i="8"/>
  <c r="B60" i="8"/>
  <c r="A60" i="8"/>
  <c r="J59" i="8"/>
  <c r="I59" i="8"/>
  <c r="H59" i="8"/>
  <c r="G59" i="8"/>
  <c r="F59" i="8"/>
  <c r="B56" i="8"/>
  <c r="A56" i="8"/>
  <c r="L55" i="8"/>
  <c r="J55" i="8"/>
  <c r="I55" i="8"/>
  <c r="I89" i="8" s="1"/>
  <c r="H55" i="8"/>
  <c r="H89" i="8" s="1"/>
  <c r="G55" i="8"/>
  <c r="G89" i="8" s="1"/>
  <c r="F55" i="8"/>
  <c r="F89" i="8" s="1"/>
  <c r="B47" i="8"/>
  <c r="A47" i="8"/>
  <c r="J46" i="8"/>
  <c r="I46" i="8"/>
  <c r="H46" i="8"/>
  <c r="G46" i="8"/>
  <c r="F46" i="8"/>
  <c r="B40" i="8"/>
  <c r="A40" i="8"/>
  <c r="J39" i="8"/>
  <c r="I39" i="8"/>
  <c r="H39" i="8"/>
  <c r="H47" i="8" s="1"/>
  <c r="G39" i="8"/>
  <c r="F39" i="8"/>
  <c r="B33" i="8"/>
  <c r="A33" i="8"/>
  <c r="J32" i="8"/>
  <c r="I32" i="8"/>
  <c r="H32" i="8"/>
  <c r="G32" i="8"/>
  <c r="F32" i="8"/>
  <c r="B28" i="8"/>
  <c r="A28" i="8"/>
  <c r="J27" i="8"/>
  <c r="I27" i="8"/>
  <c r="H27" i="8"/>
  <c r="G27" i="8"/>
  <c r="F27" i="8"/>
  <c r="B18" i="8"/>
  <c r="A18" i="8"/>
  <c r="J17" i="8"/>
  <c r="I17" i="8"/>
  <c r="H17" i="8"/>
  <c r="G17" i="8"/>
  <c r="F17" i="8"/>
  <c r="B14" i="8"/>
  <c r="A14" i="8"/>
  <c r="L13" i="8"/>
  <c r="J13" i="8"/>
  <c r="J47" i="8" s="1"/>
  <c r="I13" i="8"/>
  <c r="I47" i="8" s="1"/>
  <c r="H13" i="8"/>
  <c r="G13" i="8"/>
  <c r="G47" i="8" s="1"/>
  <c r="F13" i="8"/>
  <c r="F47" i="8" s="1"/>
  <c r="B593" i="7"/>
  <c r="A593" i="7"/>
  <c r="J592" i="7"/>
  <c r="I592" i="7"/>
  <c r="H592" i="7"/>
  <c r="G592" i="7"/>
  <c r="F592" i="7"/>
  <c r="B586" i="7"/>
  <c r="A586" i="7"/>
  <c r="J585" i="7"/>
  <c r="I585" i="7"/>
  <c r="H585" i="7"/>
  <c r="G585" i="7"/>
  <c r="F585" i="7"/>
  <c r="B579" i="7"/>
  <c r="A579" i="7"/>
  <c r="J578" i="7"/>
  <c r="I578" i="7"/>
  <c r="H578" i="7"/>
  <c r="G578" i="7"/>
  <c r="F578" i="7"/>
  <c r="B574" i="7"/>
  <c r="A574" i="7"/>
  <c r="J573" i="7"/>
  <c r="I573" i="7"/>
  <c r="H573" i="7"/>
  <c r="G573" i="7"/>
  <c r="F573" i="7"/>
  <c r="B564" i="7"/>
  <c r="A564" i="7"/>
  <c r="J563" i="7"/>
  <c r="I563" i="7"/>
  <c r="H563" i="7"/>
  <c r="G563" i="7"/>
  <c r="F563" i="7"/>
  <c r="B560" i="7"/>
  <c r="A560" i="7"/>
  <c r="L559" i="7"/>
  <c r="J559" i="7"/>
  <c r="J593" i="7" s="1"/>
  <c r="I559" i="7"/>
  <c r="I593" i="7" s="1"/>
  <c r="H559" i="7"/>
  <c r="H593" i="7" s="1"/>
  <c r="G559" i="7"/>
  <c r="G593" i="7" s="1"/>
  <c r="F559" i="7"/>
  <c r="F593" i="7" s="1"/>
  <c r="F551" i="7"/>
  <c r="B551" i="7"/>
  <c r="A551" i="7"/>
  <c r="J550" i="7"/>
  <c r="I550" i="7"/>
  <c r="H550" i="7"/>
  <c r="G550" i="7"/>
  <c r="F550" i="7"/>
  <c r="B544" i="7"/>
  <c r="A544" i="7"/>
  <c r="J543" i="7"/>
  <c r="I543" i="7"/>
  <c r="H543" i="7"/>
  <c r="G543" i="7"/>
  <c r="F543" i="7"/>
  <c r="B537" i="7"/>
  <c r="A537" i="7"/>
  <c r="J536" i="7"/>
  <c r="I536" i="7"/>
  <c r="H536" i="7"/>
  <c r="G536" i="7"/>
  <c r="F536" i="7"/>
  <c r="B532" i="7"/>
  <c r="A532" i="7"/>
  <c r="J531" i="7"/>
  <c r="I531" i="7"/>
  <c r="H531" i="7"/>
  <c r="G531" i="7"/>
  <c r="F531" i="7"/>
  <c r="B522" i="7"/>
  <c r="A522" i="7"/>
  <c r="J521" i="7"/>
  <c r="I521" i="7"/>
  <c r="H521" i="7"/>
  <c r="G521" i="7"/>
  <c r="F521" i="7"/>
  <c r="B518" i="7"/>
  <c r="A518" i="7"/>
  <c r="L517" i="7"/>
  <c r="J517" i="7"/>
  <c r="J551" i="7" s="1"/>
  <c r="I517" i="7"/>
  <c r="I551" i="7" s="1"/>
  <c r="H517" i="7"/>
  <c r="H551" i="7" s="1"/>
  <c r="G517" i="7"/>
  <c r="G551" i="7" s="1"/>
  <c r="F517" i="7"/>
  <c r="B509" i="7"/>
  <c r="A509" i="7"/>
  <c r="J508" i="7"/>
  <c r="I508" i="7"/>
  <c r="H508" i="7"/>
  <c r="G508" i="7"/>
  <c r="F508" i="7"/>
  <c r="B502" i="7"/>
  <c r="A502" i="7"/>
  <c r="J501" i="7"/>
  <c r="I501" i="7"/>
  <c r="H501" i="7"/>
  <c r="G501" i="7"/>
  <c r="F501" i="7"/>
  <c r="B495" i="7"/>
  <c r="A495" i="7"/>
  <c r="J494" i="7"/>
  <c r="I494" i="7"/>
  <c r="H494" i="7"/>
  <c r="G494" i="7"/>
  <c r="F494" i="7"/>
  <c r="B490" i="7"/>
  <c r="A490" i="7"/>
  <c r="J489" i="7"/>
  <c r="I489" i="7"/>
  <c r="H489" i="7"/>
  <c r="G489" i="7"/>
  <c r="F489" i="7"/>
  <c r="B480" i="7"/>
  <c r="A480" i="7"/>
  <c r="J479" i="7"/>
  <c r="I479" i="7"/>
  <c r="H479" i="7"/>
  <c r="G479" i="7"/>
  <c r="F479" i="7"/>
  <c r="B476" i="7"/>
  <c r="A476" i="7"/>
  <c r="L475" i="7"/>
  <c r="J475" i="7"/>
  <c r="I475" i="7"/>
  <c r="H475" i="7"/>
  <c r="G475" i="7"/>
  <c r="F475" i="7"/>
  <c r="J467" i="7"/>
  <c r="B467" i="7"/>
  <c r="A467" i="7"/>
  <c r="J466" i="7"/>
  <c r="I466" i="7"/>
  <c r="H466" i="7"/>
  <c r="G466" i="7"/>
  <c r="F466" i="7"/>
  <c r="B460" i="7"/>
  <c r="A460" i="7"/>
  <c r="J459" i="7"/>
  <c r="I459" i="7"/>
  <c r="H459" i="7"/>
  <c r="G459" i="7"/>
  <c r="F459" i="7"/>
  <c r="B453" i="7"/>
  <c r="A453" i="7"/>
  <c r="J452" i="7"/>
  <c r="I452" i="7"/>
  <c r="H452" i="7"/>
  <c r="G452" i="7"/>
  <c r="F452" i="7"/>
  <c r="B448" i="7"/>
  <c r="A448" i="7"/>
  <c r="J447" i="7"/>
  <c r="I447" i="7"/>
  <c r="H447" i="7"/>
  <c r="G447" i="7"/>
  <c r="F447" i="7"/>
  <c r="B438" i="7"/>
  <c r="A438" i="7"/>
  <c r="J437" i="7"/>
  <c r="I437" i="7"/>
  <c r="H437" i="7"/>
  <c r="G437" i="7"/>
  <c r="F437" i="7"/>
  <c r="B434" i="7"/>
  <c r="A434" i="7"/>
  <c r="L433" i="7"/>
  <c r="J433" i="7"/>
  <c r="I433" i="7"/>
  <c r="I467" i="7" s="1"/>
  <c r="H433" i="7"/>
  <c r="H467" i="7" s="1"/>
  <c r="G433" i="7"/>
  <c r="G467" i="7" s="1"/>
  <c r="F433" i="7"/>
  <c r="F467" i="7" s="1"/>
  <c r="B425" i="7"/>
  <c r="A425" i="7"/>
  <c r="J424" i="7"/>
  <c r="I424" i="7"/>
  <c r="H424" i="7"/>
  <c r="G424" i="7"/>
  <c r="F424" i="7"/>
  <c r="B418" i="7"/>
  <c r="A418" i="7"/>
  <c r="J417" i="7"/>
  <c r="I417" i="7"/>
  <c r="H417" i="7"/>
  <c r="H425" i="7" s="1"/>
  <c r="G417" i="7"/>
  <c r="F417" i="7"/>
  <c r="B411" i="7"/>
  <c r="A411" i="7"/>
  <c r="J410" i="7"/>
  <c r="I410" i="7"/>
  <c r="H410" i="7"/>
  <c r="G410" i="7"/>
  <c r="F410" i="7"/>
  <c r="B406" i="7"/>
  <c r="A406" i="7"/>
  <c r="J405" i="7"/>
  <c r="I405" i="7"/>
  <c r="H405" i="7"/>
  <c r="G405" i="7"/>
  <c r="F405" i="7"/>
  <c r="B396" i="7"/>
  <c r="A396" i="7"/>
  <c r="J395" i="7"/>
  <c r="I395" i="7"/>
  <c r="H395" i="7"/>
  <c r="G395" i="7"/>
  <c r="F395" i="7"/>
  <c r="B392" i="7"/>
  <c r="A392" i="7"/>
  <c r="L391" i="7"/>
  <c r="J391" i="7"/>
  <c r="J425" i="7" s="1"/>
  <c r="I391" i="7"/>
  <c r="I425" i="7" s="1"/>
  <c r="H391" i="7"/>
  <c r="G391" i="7"/>
  <c r="G425" i="7" s="1"/>
  <c r="F391" i="7"/>
  <c r="F425" i="7" s="1"/>
  <c r="B383" i="7"/>
  <c r="A383" i="7"/>
  <c r="J382" i="7"/>
  <c r="I382" i="7"/>
  <c r="H382" i="7"/>
  <c r="G382" i="7"/>
  <c r="F382" i="7"/>
  <c r="B376" i="7"/>
  <c r="A376" i="7"/>
  <c r="J375" i="7"/>
  <c r="I375" i="7"/>
  <c r="H375" i="7"/>
  <c r="G375" i="7"/>
  <c r="F375" i="7"/>
  <c r="B369" i="7"/>
  <c r="A369" i="7"/>
  <c r="J368" i="7"/>
  <c r="I368" i="7"/>
  <c r="H368" i="7"/>
  <c r="G368" i="7"/>
  <c r="F368" i="7"/>
  <c r="B364" i="7"/>
  <c r="A364" i="7"/>
  <c r="J363" i="7"/>
  <c r="I363" i="7"/>
  <c r="H363" i="7"/>
  <c r="G363" i="7"/>
  <c r="F363" i="7"/>
  <c r="B354" i="7"/>
  <c r="A354" i="7"/>
  <c r="J353" i="7"/>
  <c r="I353" i="7"/>
  <c r="H353" i="7"/>
  <c r="G353" i="7"/>
  <c r="F353" i="7"/>
  <c r="B350" i="7"/>
  <c r="A350" i="7"/>
  <c r="L349" i="7"/>
  <c r="J349" i="7"/>
  <c r="J383" i="7" s="1"/>
  <c r="I349" i="7"/>
  <c r="I383" i="7" s="1"/>
  <c r="H349" i="7"/>
  <c r="H383" i="7" s="1"/>
  <c r="G349" i="7"/>
  <c r="G383" i="7" s="1"/>
  <c r="F349" i="7"/>
  <c r="F383" i="7" s="1"/>
  <c r="B341" i="7"/>
  <c r="A341" i="7"/>
  <c r="J340" i="7"/>
  <c r="I340" i="7"/>
  <c r="H340" i="7"/>
  <c r="G340" i="7"/>
  <c r="F340" i="7"/>
  <c r="B334" i="7"/>
  <c r="A334" i="7"/>
  <c r="J333" i="7"/>
  <c r="I333" i="7"/>
  <c r="I341" i="7" s="1"/>
  <c r="H333" i="7"/>
  <c r="G333" i="7"/>
  <c r="F333" i="7"/>
  <c r="B327" i="7"/>
  <c r="A327" i="7"/>
  <c r="J326" i="7"/>
  <c r="I326" i="7"/>
  <c r="H326" i="7"/>
  <c r="G326" i="7"/>
  <c r="F326" i="7"/>
  <c r="B322" i="7"/>
  <c r="A322" i="7"/>
  <c r="J321" i="7"/>
  <c r="I321" i="7"/>
  <c r="H321" i="7"/>
  <c r="G321" i="7"/>
  <c r="F321" i="7"/>
  <c r="B312" i="7"/>
  <c r="A312" i="7"/>
  <c r="J311" i="7"/>
  <c r="I311" i="7"/>
  <c r="H311" i="7"/>
  <c r="G311" i="7"/>
  <c r="F311" i="7"/>
  <c r="B308" i="7"/>
  <c r="A308" i="7"/>
  <c r="L307" i="7"/>
  <c r="J307" i="7"/>
  <c r="J341" i="7" s="1"/>
  <c r="I307" i="7"/>
  <c r="H307" i="7"/>
  <c r="H341" i="7" s="1"/>
  <c r="G307" i="7"/>
  <c r="G341" i="7" s="1"/>
  <c r="F307" i="7"/>
  <c r="F341" i="7" s="1"/>
  <c r="B299" i="7"/>
  <c r="A299" i="7"/>
  <c r="J298" i="7"/>
  <c r="I298" i="7"/>
  <c r="H298" i="7"/>
  <c r="G298" i="7"/>
  <c r="F298" i="7"/>
  <c r="B292" i="7"/>
  <c r="A292" i="7"/>
  <c r="J291" i="7"/>
  <c r="I291" i="7"/>
  <c r="H291" i="7"/>
  <c r="G291" i="7"/>
  <c r="F291" i="7"/>
  <c r="B285" i="7"/>
  <c r="A285" i="7"/>
  <c r="J284" i="7"/>
  <c r="I284" i="7"/>
  <c r="H284" i="7"/>
  <c r="G284" i="7"/>
  <c r="F284" i="7"/>
  <c r="B280" i="7"/>
  <c r="A280" i="7"/>
  <c r="J279" i="7"/>
  <c r="I279" i="7"/>
  <c r="H279" i="7"/>
  <c r="G279" i="7"/>
  <c r="F279" i="7"/>
  <c r="B270" i="7"/>
  <c r="A270" i="7"/>
  <c r="J269" i="7"/>
  <c r="I269" i="7"/>
  <c r="H269" i="7"/>
  <c r="G269" i="7"/>
  <c r="F269" i="7"/>
  <c r="B266" i="7"/>
  <c r="A266" i="7"/>
  <c r="L265" i="7"/>
  <c r="J265" i="7"/>
  <c r="J299" i="7" s="1"/>
  <c r="I265" i="7"/>
  <c r="I299" i="7" s="1"/>
  <c r="H265" i="7"/>
  <c r="H299" i="7" s="1"/>
  <c r="G265" i="7"/>
  <c r="G299" i="7" s="1"/>
  <c r="F265" i="7"/>
  <c r="F299" i="7" s="1"/>
  <c r="B257" i="7"/>
  <c r="A257" i="7"/>
  <c r="J256" i="7"/>
  <c r="I256" i="7"/>
  <c r="H256" i="7"/>
  <c r="G256" i="7"/>
  <c r="F256" i="7"/>
  <c r="B250" i="7"/>
  <c r="A250" i="7"/>
  <c r="J249" i="7"/>
  <c r="I249" i="7"/>
  <c r="H249" i="7"/>
  <c r="G249" i="7"/>
  <c r="F249" i="7"/>
  <c r="B243" i="7"/>
  <c r="A243" i="7"/>
  <c r="J242" i="7"/>
  <c r="I242" i="7"/>
  <c r="H242" i="7"/>
  <c r="G242" i="7"/>
  <c r="F242" i="7"/>
  <c r="B238" i="7"/>
  <c r="A238" i="7"/>
  <c r="J237" i="7"/>
  <c r="I237" i="7"/>
  <c r="H237" i="7"/>
  <c r="G237" i="7"/>
  <c r="F237" i="7"/>
  <c r="B228" i="7"/>
  <c r="A228" i="7"/>
  <c r="J227" i="7"/>
  <c r="I227" i="7"/>
  <c r="H227" i="7"/>
  <c r="G227" i="7"/>
  <c r="F227" i="7"/>
  <c r="B224" i="7"/>
  <c r="A224" i="7"/>
  <c r="L223" i="7"/>
  <c r="J223" i="7"/>
  <c r="J257" i="7" s="1"/>
  <c r="I223" i="7"/>
  <c r="I257" i="7" s="1"/>
  <c r="H223" i="7"/>
  <c r="H257" i="7" s="1"/>
  <c r="G223" i="7"/>
  <c r="G257" i="7" s="1"/>
  <c r="F223" i="7"/>
  <c r="F257" i="7" s="1"/>
  <c r="J215" i="7"/>
  <c r="B215" i="7"/>
  <c r="A215" i="7"/>
  <c r="J214" i="7"/>
  <c r="I214" i="7"/>
  <c r="H214" i="7"/>
  <c r="G214" i="7"/>
  <c r="F214" i="7"/>
  <c r="B208" i="7"/>
  <c r="A208" i="7"/>
  <c r="J207" i="7"/>
  <c r="I207" i="7"/>
  <c r="H207" i="7"/>
  <c r="G207" i="7"/>
  <c r="F207" i="7"/>
  <c r="B201" i="7"/>
  <c r="A201" i="7"/>
  <c r="J200" i="7"/>
  <c r="I200" i="7"/>
  <c r="H200" i="7"/>
  <c r="G200" i="7"/>
  <c r="F200" i="7"/>
  <c r="B196" i="7"/>
  <c r="A196" i="7"/>
  <c r="J195" i="7"/>
  <c r="I195" i="7"/>
  <c r="H195" i="7"/>
  <c r="G195" i="7"/>
  <c r="F195" i="7"/>
  <c r="B186" i="7"/>
  <c r="A186" i="7"/>
  <c r="J185" i="7"/>
  <c r="I185" i="7"/>
  <c r="H185" i="7"/>
  <c r="G185" i="7"/>
  <c r="F185" i="7"/>
  <c r="B182" i="7"/>
  <c r="A182" i="7"/>
  <c r="L181" i="7"/>
  <c r="J181" i="7"/>
  <c r="I181" i="7"/>
  <c r="I215" i="7" s="1"/>
  <c r="H181" i="7"/>
  <c r="H215" i="7" s="1"/>
  <c r="G181" i="7"/>
  <c r="G215" i="7" s="1"/>
  <c r="F181" i="7"/>
  <c r="F215" i="7" s="1"/>
  <c r="B173" i="7"/>
  <c r="A173" i="7"/>
  <c r="J172" i="7"/>
  <c r="I172" i="7"/>
  <c r="H172" i="7"/>
  <c r="G172" i="7"/>
  <c r="F172" i="7"/>
  <c r="B166" i="7"/>
  <c r="A166" i="7"/>
  <c r="J165" i="7"/>
  <c r="I165" i="7"/>
  <c r="H165" i="7"/>
  <c r="G165" i="7"/>
  <c r="F165" i="7"/>
  <c r="B159" i="7"/>
  <c r="A159" i="7"/>
  <c r="J158" i="7"/>
  <c r="I158" i="7"/>
  <c r="H158" i="7"/>
  <c r="G158" i="7"/>
  <c r="F158" i="7"/>
  <c r="B154" i="7"/>
  <c r="A154" i="7"/>
  <c r="J153" i="7"/>
  <c r="I153" i="7"/>
  <c r="H153" i="7"/>
  <c r="G153" i="7"/>
  <c r="F153" i="7"/>
  <c r="B144" i="7"/>
  <c r="A144" i="7"/>
  <c r="J143" i="7"/>
  <c r="I143" i="7"/>
  <c r="H143" i="7"/>
  <c r="G143" i="7"/>
  <c r="F143" i="7"/>
  <c r="B140" i="7"/>
  <c r="A140" i="7"/>
  <c r="L139" i="7"/>
  <c r="J139" i="7"/>
  <c r="J173" i="7" s="1"/>
  <c r="I139" i="7"/>
  <c r="I173" i="7" s="1"/>
  <c r="H139" i="7"/>
  <c r="H173" i="7" s="1"/>
  <c r="G139" i="7"/>
  <c r="G173" i="7" s="1"/>
  <c r="F139" i="7"/>
  <c r="F173" i="7" s="1"/>
  <c r="J131" i="7"/>
  <c r="B131" i="7"/>
  <c r="A131" i="7"/>
  <c r="J130" i="7"/>
  <c r="I130" i="7"/>
  <c r="H130" i="7"/>
  <c r="G130" i="7"/>
  <c r="F130" i="7"/>
  <c r="B124" i="7"/>
  <c r="A124" i="7"/>
  <c r="J123" i="7"/>
  <c r="I123" i="7"/>
  <c r="H123" i="7"/>
  <c r="G123" i="7"/>
  <c r="F123" i="7"/>
  <c r="B117" i="7"/>
  <c r="A117" i="7"/>
  <c r="J116" i="7"/>
  <c r="I116" i="7"/>
  <c r="H116" i="7"/>
  <c r="G116" i="7"/>
  <c r="F116" i="7"/>
  <c r="B112" i="7"/>
  <c r="A112" i="7"/>
  <c r="J111" i="7"/>
  <c r="I111" i="7"/>
  <c r="H111" i="7"/>
  <c r="G111" i="7"/>
  <c r="F111" i="7"/>
  <c r="B102" i="7"/>
  <c r="A102" i="7"/>
  <c r="J101" i="7"/>
  <c r="I101" i="7"/>
  <c r="H101" i="7"/>
  <c r="G101" i="7"/>
  <c r="F101" i="7"/>
  <c r="B98" i="7"/>
  <c r="A98" i="7"/>
  <c r="L97" i="7"/>
  <c r="J97" i="7"/>
  <c r="I97" i="7"/>
  <c r="I131" i="7" s="1"/>
  <c r="H97" i="7"/>
  <c r="H131" i="7" s="1"/>
  <c r="G97" i="7"/>
  <c r="G131" i="7" s="1"/>
  <c r="F97" i="7"/>
  <c r="F131" i="7" s="1"/>
  <c r="B89" i="7"/>
  <c r="A89" i="7"/>
  <c r="J88" i="7"/>
  <c r="I88" i="7"/>
  <c r="H88" i="7"/>
  <c r="G88" i="7"/>
  <c r="F88" i="7"/>
  <c r="B82" i="7"/>
  <c r="A82" i="7"/>
  <c r="J81" i="7"/>
  <c r="I81" i="7"/>
  <c r="H81" i="7"/>
  <c r="H89" i="7" s="1"/>
  <c r="G81" i="7"/>
  <c r="F81" i="7"/>
  <c r="B75" i="7"/>
  <c r="A75" i="7"/>
  <c r="J74" i="7"/>
  <c r="I74" i="7"/>
  <c r="H74" i="7"/>
  <c r="G74" i="7"/>
  <c r="F74" i="7"/>
  <c r="B70" i="7"/>
  <c r="A70" i="7"/>
  <c r="J69" i="7"/>
  <c r="I69" i="7"/>
  <c r="H69" i="7"/>
  <c r="G69" i="7"/>
  <c r="F69" i="7"/>
  <c r="B60" i="7"/>
  <c r="A60" i="7"/>
  <c r="J59" i="7"/>
  <c r="I59" i="7"/>
  <c r="H59" i="7"/>
  <c r="G59" i="7"/>
  <c r="F59" i="7"/>
  <c r="B56" i="7"/>
  <c r="A56" i="7"/>
  <c r="L55" i="7"/>
  <c r="J55" i="7"/>
  <c r="J89" i="7" s="1"/>
  <c r="I55" i="7"/>
  <c r="I89" i="7" s="1"/>
  <c r="H55" i="7"/>
  <c r="G55" i="7"/>
  <c r="G89" i="7" s="1"/>
  <c r="F55" i="7"/>
  <c r="F89" i="7" s="1"/>
  <c r="B47" i="7"/>
  <c r="A47" i="7"/>
  <c r="J46" i="7"/>
  <c r="I46" i="7"/>
  <c r="H46" i="7"/>
  <c r="G46" i="7"/>
  <c r="F46" i="7"/>
  <c r="B40" i="7"/>
  <c r="A40" i="7"/>
  <c r="J39" i="7"/>
  <c r="I39" i="7"/>
  <c r="H39" i="7"/>
  <c r="G39" i="7"/>
  <c r="F39" i="7"/>
  <c r="B33" i="7"/>
  <c r="A33" i="7"/>
  <c r="J32" i="7"/>
  <c r="I32" i="7"/>
  <c r="H32" i="7"/>
  <c r="G32" i="7"/>
  <c r="F32" i="7"/>
  <c r="B28" i="7"/>
  <c r="A28" i="7"/>
  <c r="J27" i="7"/>
  <c r="I27" i="7"/>
  <c r="H27" i="7"/>
  <c r="G27" i="7"/>
  <c r="F27" i="7"/>
  <c r="B18" i="7"/>
  <c r="A18" i="7"/>
  <c r="J17" i="7"/>
  <c r="I17" i="7"/>
  <c r="H17" i="7"/>
  <c r="G17" i="7"/>
  <c r="F17" i="7"/>
  <c r="B14" i="7"/>
  <c r="A14" i="7"/>
  <c r="L13" i="7"/>
  <c r="J13" i="7"/>
  <c r="J47" i="7" s="1"/>
  <c r="I13" i="7"/>
  <c r="I47" i="7" s="1"/>
  <c r="H13" i="7"/>
  <c r="H47" i="7" s="1"/>
  <c r="G13" i="7"/>
  <c r="G47" i="7" s="1"/>
  <c r="F13" i="7"/>
  <c r="F47" i="7" s="1"/>
  <c r="B593" i="6"/>
  <c r="A593" i="6"/>
  <c r="J592" i="6"/>
  <c r="I592" i="6"/>
  <c r="H592" i="6"/>
  <c r="G592" i="6"/>
  <c r="F592" i="6"/>
  <c r="B586" i="6"/>
  <c r="A586" i="6"/>
  <c r="J585" i="6"/>
  <c r="I585" i="6"/>
  <c r="H585" i="6"/>
  <c r="G585" i="6"/>
  <c r="F585" i="6"/>
  <c r="B579" i="6"/>
  <c r="A579" i="6"/>
  <c r="J578" i="6"/>
  <c r="I578" i="6"/>
  <c r="H578" i="6"/>
  <c r="G578" i="6"/>
  <c r="F578" i="6"/>
  <c r="B574" i="6"/>
  <c r="A574" i="6"/>
  <c r="J573" i="6"/>
  <c r="I573" i="6"/>
  <c r="H573" i="6"/>
  <c r="G573" i="6"/>
  <c r="F573" i="6"/>
  <c r="B564" i="6"/>
  <c r="A564" i="6"/>
  <c r="J563" i="6"/>
  <c r="I563" i="6"/>
  <c r="H563" i="6"/>
  <c r="G563" i="6"/>
  <c r="F563" i="6"/>
  <c r="B560" i="6"/>
  <c r="A560" i="6"/>
  <c r="L559" i="6"/>
  <c r="J559" i="6"/>
  <c r="J593" i="6" s="1"/>
  <c r="I559" i="6"/>
  <c r="I593" i="6" s="1"/>
  <c r="H559" i="6"/>
  <c r="H593" i="6" s="1"/>
  <c r="G559" i="6"/>
  <c r="G593" i="6" s="1"/>
  <c r="F559" i="6"/>
  <c r="F593" i="6" s="1"/>
  <c r="F551" i="6"/>
  <c r="B551" i="6"/>
  <c r="A551" i="6"/>
  <c r="J550" i="6"/>
  <c r="I550" i="6"/>
  <c r="H550" i="6"/>
  <c r="G550" i="6"/>
  <c r="F550" i="6"/>
  <c r="B544" i="6"/>
  <c r="A544" i="6"/>
  <c r="J543" i="6"/>
  <c r="I543" i="6"/>
  <c r="H543" i="6"/>
  <c r="G543" i="6"/>
  <c r="F543" i="6"/>
  <c r="B537" i="6"/>
  <c r="A537" i="6"/>
  <c r="J536" i="6"/>
  <c r="I536" i="6"/>
  <c r="H536" i="6"/>
  <c r="G536" i="6"/>
  <c r="F536" i="6"/>
  <c r="B532" i="6"/>
  <c r="A532" i="6"/>
  <c r="J531" i="6"/>
  <c r="I531" i="6"/>
  <c r="H531" i="6"/>
  <c r="G531" i="6"/>
  <c r="F531" i="6"/>
  <c r="B522" i="6"/>
  <c r="A522" i="6"/>
  <c r="J521" i="6"/>
  <c r="I521" i="6"/>
  <c r="H521" i="6"/>
  <c r="G521" i="6"/>
  <c r="F521" i="6"/>
  <c r="B518" i="6"/>
  <c r="A518" i="6"/>
  <c r="L517" i="6"/>
  <c r="J517" i="6"/>
  <c r="J551" i="6" s="1"/>
  <c r="I517" i="6"/>
  <c r="I551" i="6" s="1"/>
  <c r="H517" i="6"/>
  <c r="H551" i="6" s="1"/>
  <c r="G517" i="6"/>
  <c r="G551" i="6" s="1"/>
  <c r="F517" i="6"/>
  <c r="B509" i="6"/>
  <c r="A509" i="6"/>
  <c r="J508" i="6"/>
  <c r="I508" i="6"/>
  <c r="H508" i="6"/>
  <c r="G508" i="6"/>
  <c r="F508" i="6"/>
  <c r="B502" i="6"/>
  <c r="A502" i="6"/>
  <c r="J501" i="6"/>
  <c r="I501" i="6"/>
  <c r="H501" i="6"/>
  <c r="G501" i="6"/>
  <c r="F501" i="6"/>
  <c r="B495" i="6"/>
  <c r="A495" i="6"/>
  <c r="J494" i="6"/>
  <c r="I494" i="6"/>
  <c r="H494" i="6"/>
  <c r="G494" i="6"/>
  <c r="F494" i="6"/>
  <c r="B490" i="6"/>
  <c r="A490" i="6"/>
  <c r="J489" i="6"/>
  <c r="I489" i="6"/>
  <c r="H489" i="6"/>
  <c r="G489" i="6"/>
  <c r="F489" i="6"/>
  <c r="B480" i="6"/>
  <c r="A480" i="6"/>
  <c r="J479" i="6"/>
  <c r="I479" i="6"/>
  <c r="H479" i="6"/>
  <c r="G479" i="6"/>
  <c r="F479" i="6"/>
  <c r="B476" i="6"/>
  <c r="A476" i="6"/>
  <c r="L475" i="6"/>
  <c r="J475" i="6"/>
  <c r="I475" i="6"/>
  <c r="H475" i="6"/>
  <c r="G475" i="6"/>
  <c r="F475" i="6"/>
  <c r="J467" i="6"/>
  <c r="B467" i="6"/>
  <c r="A467" i="6"/>
  <c r="J466" i="6"/>
  <c r="I466" i="6"/>
  <c r="H466" i="6"/>
  <c r="G466" i="6"/>
  <c r="F466" i="6"/>
  <c r="B460" i="6"/>
  <c r="A460" i="6"/>
  <c r="J459" i="6"/>
  <c r="I459" i="6"/>
  <c r="H459" i="6"/>
  <c r="G459" i="6"/>
  <c r="F459" i="6"/>
  <c r="B453" i="6"/>
  <c r="A453" i="6"/>
  <c r="J452" i="6"/>
  <c r="I452" i="6"/>
  <c r="H452" i="6"/>
  <c r="G452" i="6"/>
  <c r="F452" i="6"/>
  <c r="B448" i="6"/>
  <c r="A448" i="6"/>
  <c r="J447" i="6"/>
  <c r="I447" i="6"/>
  <c r="H447" i="6"/>
  <c r="G447" i="6"/>
  <c r="F447" i="6"/>
  <c r="B438" i="6"/>
  <c r="A438" i="6"/>
  <c r="J437" i="6"/>
  <c r="I437" i="6"/>
  <c r="H437" i="6"/>
  <c r="G437" i="6"/>
  <c r="F437" i="6"/>
  <c r="B434" i="6"/>
  <c r="A434" i="6"/>
  <c r="L433" i="6"/>
  <c r="J433" i="6"/>
  <c r="I433" i="6"/>
  <c r="I467" i="6" s="1"/>
  <c r="H433" i="6"/>
  <c r="H467" i="6" s="1"/>
  <c r="G433" i="6"/>
  <c r="G467" i="6" s="1"/>
  <c r="F433" i="6"/>
  <c r="F467" i="6" s="1"/>
  <c r="B425" i="6"/>
  <c r="A425" i="6"/>
  <c r="J424" i="6"/>
  <c r="I424" i="6"/>
  <c r="H424" i="6"/>
  <c r="G424" i="6"/>
  <c r="F424" i="6"/>
  <c r="B418" i="6"/>
  <c r="A418" i="6"/>
  <c r="J417" i="6"/>
  <c r="I417" i="6"/>
  <c r="H417" i="6"/>
  <c r="H425" i="6" s="1"/>
  <c r="G417" i="6"/>
  <c r="F417" i="6"/>
  <c r="B411" i="6"/>
  <c r="A411" i="6"/>
  <c r="J410" i="6"/>
  <c r="I410" i="6"/>
  <c r="H410" i="6"/>
  <c r="G410" i="6"/>
  <c r="F410" i="6"/>
  <c r="B406" i="6"/>
  <c r="A406" i="6"/>
  <c r="J405" i="6"/>
  <c r="I405" i="6"/>
  <c r="H405" i="6"/>
  <c r="G405" i="6"/>
  <c r="F405" i="6"/>
  <c r="B396" i="6"/>
  <c r="A396" i="6"/>
  <c r="J395" i="6"/>
  <c r="I395" i="6"/>
  <c r="H395" i="6"/>
  <c r="G395" i="6"/>
  <c r="F395" i="6"/>
  <c r="B392" i="6"/>
  <c r="A392" i="6"/>
  <c r="L391" i="6"/>
  <c r="J391" i="6"/>
  <c r="J425" i="6" s="1"/>
  <c r="I391" i="6"/>
  <c r="I425" i="6" s="1"/>
  <c r="H391" i="6"/>
  <c r="G391" i="6"/>
  <c r="G425" i="6" s="1"/>
  <c r="F391" i="6"/>
  <c r="F425" i="6" s="1"/>
  <c r="B383" i="6"/>
  <c r="A383" i="6"/>
  <c r="J382" i="6"/>
  <c r="I382" i="6"/>
  <c r="H382" i="6"/>
  <c r="G382" i="6"/>
  <c r="F382" i="6"/>
  <c r="B376" i="6"/>
  <c r="A376" i="6"/>
  <c r="J375" i="6"/>
  <c r="I375" i="6"/>
  <c r="H375" i="6"/>
  <c r="G375" i="6"/>
  <c r="F375" i="6"/>
  <c r="B369" i="6"/>
  <c r="A369" i="6"/>
  <c r="J368" i="6"/>
  <c r="I368" i="6"/>
  <c r="H368" i="6"/>
  <c r="G368" i="6"/>
  <c r="F368" i="6"/>
  <c r="B364" i="6"/>
  <c r="A364" i="6"/>
  <c r="J363" i="6"/>
  <c r="I363" i="6"/>
  <c r="H363" i="6"/>
  <c r="G363" i="6"/>
  <c r="F363" i="6"/>
  <c r="B354" i="6"/>
  <c r="A354" i="6"/>
  <c r="J353" i="6"/>
  <c r="I353" i="6"/>
  <c r="H353" i="6"/>
  <c r="G353" i="6"/>
  <c r="F353" i="6"/>
  <c r="B350" i="6"/>
  <c r="A350" i="6"/>
  <c r="L349" i="6"/>
  <c r="J349" i="6"/>
  <c r="J383" i="6" s="1"/>
  <c r="I349" i="6"/>
  <c r="I383" i="6" s="1"/>
  <c r="H349" i="6"/>
  <c r="H383" i="6" s="1"/>
  <c r="G349" i="6"/>
  <c r="G383" i="6" s="1"/>
  <c r="F349" i="6"/>
  <c r="F383" i="6" s="1"/>
  <c r="B341" i="6"/>
  <c r="A341" i="6"/>
  <c r="J340" i="6"/>
  <c r="I340" i="6"/>
  <c r="H340" i="6"/>
  <c r="G340" i="6"/>
  <c r="F340" i="6"/>
  <c r="B334" i="6"/>
  <c r="A334" i="6"/>
  <c r="J333" i="6"/>
  <c r="I333" i="6"/>
  <c r="I341" i="6" s="1"/>
  <c r="H333" i="6"/>
  <c r="G333" i="6"/>
  <c r="F333" i="6"/>
  <c r="B327" i="6"/>
  <c r="A327" i="6"/>
  <c r="J326" i="6"/>
  <c r="I326" i="6"/>
  <c r="H326" i="6"/>
  <c r="G326" i="6"/>
  <c r="F326" i="6"/>
  <c r="B322" i="6"/>
  <c r="A322" i="6"/>
  <c r="J321" i="6"/>
  <c r="I321" i="6"/>
  <c r="H321" i="6"/>
  <c r="G321" i="6"/>
  <c r="F321" i="6"/>
  <c r="B312" i="6"/>
  <c r="A312" i="6"/>
  <c r="J311" i="6"/>
  <c r="I311" i="6"/>
  <c r="H311" i="6"/>
  <c r="G311" i="6"/>
  <c r="F311" i="6"/>
  <c r="B308" i="6"/>
  <c r="A308" i="6"/>
  <c r="L307" i="6"/>
  <c r="J307" i="6"/>
  <c r="J341" i="6" s="1"/>
  <c r="I307" i="6"/>
  <c r="H307" i="6"/>
  <c r="H341" i="6" s="1"/>
  <c r="G307" i="6"/>
  <c r="G341" i="6" s="1"/>
  <c r="F307" i="6"/>
  <c r="F341" i="6" s="1"/>
  <c r="B299" i="6"/>
  <c r="A299" i="6"/>
  <c r="J298" i="6"/>
  <c r="I298" i="6"/>
  <c r="H298" i="6"/>
  <c r="G298" i="6"/>
  <c r="F298" i="6"/>
  <c r="B292" i="6"/>
  <c r="A292" i="6"/>
  <c r="J291" i="6"/>
  <c r="I291" i="6"/>
  <c r="H291" i="6"/>
  <c r="G291" i="6"/>
  <c r="F291" i="6"/>
  <c r="B285" i="6"/>
  <c r="A285" i="6"/>
  <c r="J284" i="6"/>
  <c r="I284" i="6"/>
  <c r="H284" i="6"/>
  <c r="G284" i="6"/>
  <c r="F284" i="6"/>
  <c r="B280" i="6"/>
  <c r="A280" i="6"/>
  <c r="J279" i="6"/>
  <c r="I279" i="6"/>
  <c r="H279" i="6"/>
  <c r="G279" i="6"/>
  <c r="F279" i="6"/>
  <c r="B270" i="6"/>
  <c r="A270" i="6"/>
  <c r="J269" i="6"/>
  <c r="I269" i="6"/>
  <c r="H269" i="6"/>
  <c r="G269" i="6"/>
  <c r="F269" i="6"/>
  <c r="B266" i="6"/>
  <c r="A266" i="6"/>
  <c r="L265" i="6"/>
  <c r="J265" i="6"/>
  <c r="J299" i="6" s="1"/>
  <c r="I265" i="6"/>
  <c r="I299" i="6" s="1"/>
  <c r="H265" i="6"/>
  <c r="H299" i="6" s="1"/>
  <c r="G265" i="6"/>
  <c r="G299" i="6" s="1"/>
  <c r="F265" i="6"/>
  <c r="F299" i="6" s="1"/>
  <c r="B257" i="6"/>
  <c r="A257" i="6"/>
  <c r="J256" i="6"/>
  <c r="I256" i="6"/>
  <c r="H256" i="6"/>
  <c r="G256" i="6"/>
  <c r="F256" i="6"/>
  <c r="B250" i="6"/>
  <c r="A250" i="6"/>
  <c r="J249" i="6"/>
  <c r="I249" i="6"/>
  <c r="H249" i="6"/>
  <c r="G249" i="6"/>
  <c r="F249" i="6"/>
  <c r="B243" i="6"/>
  <c r="A243" i="6"/>
  <c r="J242" i="6"/>
  <c r="I242" i="6"/>
  <c r="H242" i="6"/>
  <c r="G242" i="6"/>
  <c r="F242" i="6"/>
  <c r="B238" i="6"/>
  <c r="A238" i="6"/>
  <c r="J237" i="6"/>
  <c r="I237" i="6"/>
  <c r="H237" i="6"/>
  <c r="G237" i="6"/>
  <c r="F237" i="6"/>
  <c r="B228" i="6"/>
  <c r="A228" i="6"/>
  <c r="J227" i="6"/>
  <c r="I227" i="6"/>
  <c r="H227" i="6"/>
  <c r="G227" i="6"/>
  <c r="F227" i="6"/>
  <c r="B224" i="6"/>
  <c r="A224" i="6"/>
  <c r="L223" i="6"/>
  <c r="J223" i="6"/>
  <c r="J257" i="6" s="1"/>
  <c r="I223" i="6"/>
  <c r="I257" i="6" s="1"/>
  <c r="H223" i="6"/>
  <c r="H257" i="6" s="1"/>
  <c r="G223" i="6"/>
  <c r="G257" i="6" s="1"/>
  <c r="F223" i="6"/>
  <c r="F257" i="6" s="1"/>
  <c r="J215" i="6"/>
  <c r="B215" i="6"/>
  <c r="A215" i="6"/>
  <c r="J214" i="6"/>
  <c r="I214" i="6"/>
  <c r="H214" i="6"/>
  <c r="G214" i="6"/>
  <c r="F214" i="6"/>
  <c r="B208" i="6"/>
  <c r="A208" i="6"/>
  <c r="J207" i="6"/>
  <c r="I207" i="6"/>
  <c r="H207" i="6"/>
  <c r="G207" i="6"/>
  <c r="F207" i="6"/>
  <c r="B201" i="6"/>
  <c r="A201" i="6"/>
  <c r="J200" i="6"/>
  <c r="I200" i="6"/>
  <c r="H200" i="6"/>
  <c r="G200" i="6"/>
  <c r="F200" i="6"/>
  <c r="B196" i="6"/>
  <c r="A196" i="6"/>
  <c r="J195" i="6"/>
  <c r="I195" i="6"/>
  <c r="H195" i="6"/>
  <c r="G195" i="6"/>
  <c r="F195" i="6"/>
  <c r="B186" i="6"/>
  <c r="A186" i="6"/>
  <c r="J185" i="6"/>
  <c r="I185" i="6"/>
  <c r="H185" i="6"/>
  <c r="G185" i="6"/>
  <c r="F185" i="6"/>
  <c r="B182" i="6"/>
  <c r="A182" i="6"/>
  <c r="L181" i="6"/>
  <c r="J181" i="6"/>
  <c r="I181" i="6"/>
  <c r="I215" i="6" s="1"/>
  <c r="H181" i="6"/>
  <c r="H215" i="6" s="1"/>
  <c r="G181" i="6"/>
  <c r="G215" i="6" s="1"/>
  <c r="F181" i="6"/>
  <c r="F215" i="6" s="1"/>
  <c r="B173" i="6"/>
  <c r="A173" i="6"/>
  <c r="J172" i="6"/>
  <c r="I172" i="6"/>
  <c r="H172" i="6"/>
  <c r="G172" i="6"/>
  <c r="F172" i="6"/>
  <c r="B166" i="6"/>
  <c r="A166" i="6"/>
  <c r="J165" i="6"/>
  <c r="I165" i="6"/>
  <c r="H165" i="6"/>
  <c r="G165" i="6"/>
  <c r="F165" i="6"/>
  <c r="B159" i="6"/>
  <c r="A159" i="6"/>
  <c r="J158" i="6"/>
  <c r="I158" i="6"/>
  <c r="H158" i="6"/>
  <c r="G158" i="6"/>
  <c r="F158" i="6"/>
  <c r="B154" i="6"/>
  <c r="A154" i="6"/>
  <c r="J153" i="6"/>
  <c r="I153" i="6"/>
  <c r="H153" i="6"/>
  <c r="G153" i="6"/>
  <c r="F153" i="6"/>
  <c r="B144" i="6"/>
  <c r="A144" i="6"/>
  <c r="J143" i="6"/>
  <c r="I143" i="6"/>
  <c r="H143" i="6"/>
  <c r="G143" i="6"/>
  <c r="F143" i="6"/>
  <c r="B140" i="6"/>
  <c r="A140" i="6"/>
  <c r="L139" i="6"/>
  <c r="J139" i="6"/>
  <c r="J173" i="6" s="1"/>
  <c r="I139" i="6"/>
  <c r="I173" i="6" s="1"/>
  <c r="H139" i="6"/>
  <c r="H173" i="6" s="1"/>
  <c r="G139" i="6"/>
  <c r="G173" i="6" s="1"/>
  <c r="F139" i="6"/>
  <c r="F173" i="6" s="1"/>
  <c r="J131" i="6"/>
  <c r="B131" i="6"/>
  <c r="A131" i="6"/>
  <c r="J130" i="6"/>
  <c r="I130" i="6"/>
  <c r="H130" i="6"/>
  <c r="G130" i="6"/>
  <c r="F130" i="6"/>
  <c r="B124" i="6"/>
  <c r="A124" i="6"/>
  <c r="J123" i="6"/>
  <c r="I123" i="6"/>
  <c r="H123" i="6"/>
  <c r="G123" i="6"/>
  <c r="F123" i="6"/>
  <c r="B117" i="6"/>
  <c r="A117" i="6"/>
  <c r="J116" i="6"/>
  <c r="I116" i="6"/>
  <c r="H116" i="6"/>
  <c r="G116" i="6"/>
  <c r="F116" i="6"/>
  <c r="B112" i="6"/>
  <c r="A112" i="6"/>
  <c r="J111" i="6"/>
  <c r="I111" i="6"/>
  <c r="H111" i="6"/>
  <c r="G111" i="6"/>
  <c r="F111" i="6"/>
  <c r="B102" i="6"/>
  <c r="A102" i="6"/>
  <c r="J101" i="6"/>
  <c r="I101" i="6"/>
  <c r="H101" i="6"/>
  <c r="G101" i="6"/>
  <c r="F101" i="6"/>
  <c r="B98" i="6"/>
  <c r="A98" i="6"/>
  <c r="L97" i="6"/>
  <c r="J97" i="6"/>
  <c r="I97" i="6"/>
  <c r="I131" i="6" s="1"/>
  <c r="H97" i="6"/>
  <c r="H131" i="6" s="1"/>
  <c r="G97" i="6"/>
  <c r="G131" i="6" s="1"/>
  <c r="F97" i="6"/>
  <c r="F131" i="6" s="1"/>
  <c r="B89" i="6"/>
  <c r="A89" i="6"/>
  <c r="J88" i="6"/>
  <c r="I88" i="6"/>
  <c r="H88" i="6"/>
  <c r="G88" i="6"/>
  <c r="F88" i="6"/>
  <c r="B82" i="6"/>
  <c r="A82" i="6"/>
  <c r="J81" i="6"/>
  <c r="I81" i="6"/>
  <c r="H81" i="6"/>
  <c r="H89" i="6" s="1"/>
  <c r="G81" i="6"/>
  <c r="F81" i="6"/>
  <c r="B75" i="6"/>
  <c r="A75" i="6"/>
  <c r="J74" i="6"/>
  <c r="I74" i="6"/>
  <c r="H74" i="6"/>
  <c r="G74" i="6"/>
  <c r="F74" i="6"/>
  <c r="B70" i="6"/>
  <c r="A70" i="6"/>
  <c r="J69" i="6"/>
  <c r="I69" i="6"/>
  <c r="H69" i="6"/>
  <c r="G69" i="6"/>
  <c r="F69" i="6"/>
  <c r="B60" i="6"/>
  <c r="A60" i="6"/>
  <c r="J59" i="6"/>
  <c r="I59" i="6"/>
  <c r="H59" i="6"/>
  <c r="G59" i="6"/>
  <c r="F59" i="6"/>
  <c r="B56" i="6"/>
  <c r="A56" i="6"/>
  <c r="L55" i="6"/>
  <c r="J55" i="6"/>
  <c r="J89" i="6" s="1"/>
  <c r="I55" i="6"/>
  <c r="I89" i="6" s="1"/>
  <c r="H55" i="6"/>
  <c r="G55" i="6"/>
  <c r="G89" i="6" s="1"/>
  <c r="F55" i="6"/>
  <c r="F89" i="6" s="1"/>
  <c r="B47" i="6"/>
  <c r="A47" i="6"/>
  <c r="J46" i="6"/>
  <c r="I46" i="6"/>
  <c r="H46" i="6"/>
  <c r="G46" i="6"/>
  <c r="F46" i="6"/>
  <c r="B40" i="6"/>
  <c r="A40" i="6"/>
  <c r="J39" i="6"/>
  <c r="I39" i="6"/>
  <c r="H39" i="6"/>
  <c r="G39" i="6"/>
  <c r="F39" i="6"/>
  <c r="B33" i="6"/>
  <c r="A33" i="6"/>
  <c r="J32" i="6"/>
  <c r="I32" i="6"/>
  <c r="H32" i="6"/>
  <c r="G32" i="6"/>
  <c r="F32" i="6"/>
  <c r="B28" i="6"/>
  <c r="A28" i="6"/>
  <c r="J27" i="6"/>
  <c r="I27" i="6"/>
  <c r="H27" i="6"/>
  <c r="G27" i="6"/>
  <c r="F27" i="6"/>
  <c r="B18" i="6"/>
  <c r="A18" i="6"/>
  <c r="J17" i="6"/>
  <c r="I17" i="6"/>
  <c r="H17" i="6"/>
  <c r="G17" i="6"/>
  <c r="F17" i="6"/>
  <c r="B14" i="6"/>
  <c r="A14" i="6"/>
  <c r="L13" i="6"/>
  <c r="J13" i="6"/>
  <c r="J47" i="6" s="1"/>
  <c r="I13" i="6"/>
  <c r="I47" i="6" s="1"/>
  <c r="H13" i="6"/>
  <c r="H47" i="6" s="1"/>
  <c r="G13" i="6"/>
  <c r="G47" i="6" s="1"/>
  <c r="F13" i="6"/>
  <c r="F47" i="6" s="1"/>
  <c r="F593" i="5"/>
  <c r="B593" i="5"/>
  <c r="A593" i="5"/>
  <c r="J592" i="5"/>
  <c r="I592" i="5"/>
  <c r="H592" i="5"/>
  <c r="G592" i="5"/>
  <c r="F592" i="5"/>
  <c r="B586" i="5"/>
  <c r="A586" i="5"/>
  <c r="J585" i="5"/>
  <c r="I585" i="5"/>
  <c r="H585" i="5"/>
  <c r="G585" i="5"/>
  <c r="F585" i="5"/>
  <c r="B579" i="5"/>
  <c r="A579" i="5"/>
  <c r="J578" i="5"/>
  <c r="I578" i="5"/>
  <c r="H578" i="5"/>
  <c r="G578" i="5"/>
  <c r="F578" i="5"/>
  <c r="B574" i="5"/>
  <c r="A574" i="5"/>
  <c r="J573" i="5"/>
  <c r="I573" i="5"/>
  <c r="H573" i="5"/>
  <c r="G573" i="5"/>
  <c r="F573" i="5"/>
  <c r="B564" i="5"/>
  <c r="A564" i="5"/>
  <c r="J563" i="5"/>
  <c r="I563" i="5"/>
  <c r="H563" i="5"/>
  <c r="G563" i="5"/>
  <c r="F563" i="5"/>
  <c r="B560" i="5"/>
  <c r="A560" i="5"/>
  <c r="L559" i="5"/>
  <c r="J559" i="5"/>
  <c r="J593" i="5" s="1"/>
  <c r="I559" i="5"/>
  <c r="I593" i="5" s="1"/>
  <c r="H559" i="5"/>
  <c r="H593" i="5" s="1"/>
  <c r="G559" i="5"/>
  <c r="G593" i="5" s="1"/>
  <c r="F559" i="5"/>
  <c r="B551" i="5"/>
  <c r="A551" i="5"/>
  <c r="J550" i="5"/>
  <c r="I550" i="5"/>
  <c r="H550" i="5"/>
  <c r="G550" i="5"/>
  <c r="F550" i="5"/>
  <c r="B544" i="5"/>
  <c r="A544" i="5"/>
  <c r="J543" i="5"/>
  <c r="I543" i="5"/>
  <c r="H543" i="5"/>
  <c r="H551" i="5" s="1"/>
  <c r="G543" i="5"/>
  <c r="F543" i="5"/>
  <c r="B537" i="5"/>
  <c r="A537" i="5"/>
  <c r="J536" i="5"/>
  <c r="I536" i="5"/>
  <c r="H536" i="5"/>
  <c r="G536" i="5"/>
  <c r="F536" i="5"/>
  <c r="B532" i="5"/>
  <c r="A532" i="5"/>
  <c r="J531" i="5"/>
  <c r="I531" i="5"/>
  <c r="H531" i="5"/>
  <c r="G531" i="5"/>
  <c r="F531" i="5"/>
  <c r="B522" i="5"/>
  <c r="A522" i="5"/>
  <c r="J521" i="5"/>
  <c r="I521" i="5"/>
  <c r="H521" i="5"/>
  <c r="G521" i="5"/>
  <c r="F521" i="5"/>
  <c r="B518" i="5"/>
  <c r="A518" i="5"/>
  <c r="L517" i="5"/>
  <c r="J517" i="5"/>
  <c r="J551" i="5" s="1"/>
  <c r="I517" i="5"/>
  <c r="I551" i="5" s="1"/>
  <c r="H517" i="5"/>
  <c r="G517" i="5"/>
  <c r="G551" i="5" s="1"/>
  <c r="F517" i="5"/>
  <c r="F551" i="5" s="1"/>
  <c r="B509" i="5"/>
  <c r="A509" i="5"/>
  <c r="J508" i="5"/>
  <c r="I508" i="5"/>
  <c r="H508" i="5"/>
  <c r="G508" i="5"/>
  <c r="F508" i="5"/>
  <c r="B502" i="5"/>
  <c r="A502" i="5"/>
  <c r="J501" i="5"/>
  <c r="I501" i="5"/>
  <c r="H501" i="5"/>
  <c r="G501" i="5"/>
  <c r="F501" i="5"/>
  <c r="B495" i="5"/>
  <c r="A495" i="5"/>
  <c r="J494" i="5"/>
  <c r="I494" i="5"/>
  <c r="H494" i="5"/>
  <c r="G494" i="5"/>
  <c r="F494" i="5"/>
  <c r="B490" i="5"/>
  <c r="A490" i="5"/>
  <c r="J489" i="5"/>
  <c r="I489" i="5"/>
  <c r="H489" i="5"/>
  <c r="G489" i="5"/>
  <c r="F489" i="5"/>
  <c r="B480" i="5"/>
  <c r="A480" i="5"/>
  <c r="J479" i="5"/>
  <c r="I479" i="5"/>
  <c r="H479" i="5"/>
  <c r="G479" i="5"/>
  <c r="F479" i="5"/>
  <c r="B476" i="5"/>
  <c r="A476" i="5"/>
  <c r="L475" i="5"/>
  <c r="J475" i="5"/>
  <c r="I475" i="5"/>
  <c r="H475" i="5"/>
  <c r="G475" i="5"/>
  <c r="F475" i="5"/>
  <c r="B467" i="5"/>
  <c r="A467" i="5"/>
  <c r="J466" i="5"/>
  <c r="I466" i="5"/>
  <c r="H466" i="5"/>
  <c r="G466" i="5"/>
  <c r="F466" i="5"/>
  <c r="B460" i="5"/>
  <c r="A460" i="5"/>
  <c r="J459" i="5"/>
  <c r="I459" i="5"/>
  <c r="I467" i="5" s="1"/>
  <c r="H459" i="5"/>
  <c r="G459" i="5"/>
  <c r="F459" i="5"/>
  <c r="B453" i="5"/>
  <c r="A453" i="5"/>
  <c r="J452" i="5"/>
  <c r="I452" i="5"/>
  <c r="H452" i="5"/>
  <c r="G452" i="5"/>
  <c r="F452" i="5"/>
  <c r="B448" i="5"/>
  <c r="A448" i="5"/>
  <c r="J447" i="5"/>
  <c r="I447" i="5"/>
  <c r="H447" i="5"/>
  <c r="G447" i="5"/>
  <c r="F447" i="5"/>
  <c r="B438" i="5"/>
  <c r="A438" i="5"/>
  <c r="J437" i="5"/>
  <c r="I437" i="5"/>
  <c r="H437" i="5"/>
  <c r="G437" i="5"/>
  <c r="F437" i="5"/>
  <c r="B434" i="5"/>
  <c r="A434" i="5"/>
  <c r="L433" i="5"/>
  <c r="J433" i="5"/>
  <c r="J467" i="5" s="1"/>
  <c r="I433" i="5"/>
  <c r="H433" i="5"/>
  <c r="H467" i="5" s="1"/>
  <c r="G433" i="5"/>
  <c r="G467" i="5" s="1"/>
  <c r="F433" i="5"/>
  <c r="F467" i="5" s="1"/>
  <c r="B425" i="5"/>
  <c r="A425" i="5"/>
  <c r="J424" i="5"/>
  <c r="I424" i="5"/>
  <c r="H424" i="5"/>
  <c r="G424" i="5"/>
  <c r="F424" i="5"/>
  <c r="B418" i="5"/>
  <c r="A418" i="5"/>
  <c r="J417" i="5"/>
  <c r="I417" i="5"/>
  <c r="H417" i="5"/>
  <c r="G417" i="5"/>
  <c r="F417" i="5"/>
  <c r="B411" i="5"/>
  <c r="A411" i="5"/>
  <c r="J410" i="5"/>
  <c r="I410" i="5"/>
  <c r="H410" i="5"/>
  <c r="G410" i="5"/>
  <c r="F410" i="5"/>
  <c r="B406" i="5"/>
  <c r="A406" i="5"/>
  <c r="J405" i="5"/>
  <c r="I405" i="5"/>
  <c r="H405" i="5"/>
  <c r="G405" i="5"/>
  <c r="F405" i="5"/>
  <c r="B396" i="5"/>
  <c r="A396" i="5"/>
  <c r="J395" i="5"/>
  <c r="I395" i="5"/>
  <c r="H395" i="5"/>
  <c r="G395" i="5"/>
  <c r="F395" i="5"/>
  <c r="B392" i="5"/>
  <c r="A392" i="5"/>
  <c r="L391" i="5"/>
  <c r="J391" i="5"/>
  <c r="J425" i="5" s="1"/>
  <c r="I391" i="5"/>
  <c r="I425" i="5" s="1"/>
  <c r="H391" i="5"/>
  <c r="H425" i="5" s="1"/>
  <c r="G391" i="5"/>
  <c r="G425" i="5" s="1"/>
  <c r="F391" i="5"/>
  <c r="F425" i="5" s="1"/>
  <c r="B383" i="5"/>
  <c r="A383" i="5"/>
  <c r="J382" i="5"/>
  <c r="I382" i="5"/>
  <c r="H382" i="5"/>
  <c r="G382" i="5"/>
  <c r="F382" i="5"/>
  <c r="B376" i="5"/>
  <c r="A376" i="5"/>
  <c r="J375" i="5"/>
  <c r="I375" i="5"/>
  <c r="H375" i="5"/>
  <c r="G375" i="5"/>
  <c r="F375" i="5"/>
  <c r="B369" i="5"/>
  <c r="A369" i="5"/>
  <c r="J368" i="5"/>
  <c r="I368" i="5"/>
  <c r="H368" i="5"/>
  <c r="G368" i="5"/>
  <c r="F368" i="5"/>
  <c r="B364" i="5"/>
  <c r="A364" i="5"/>
  <c r="J363" i="5"/>
  <c r="I363" i="5"/>
  <c r="H363" i="5"/>
  <c r="G363" i="5"/>
  <c r="F363" i="5"/>
  <c r="B354" i="5"/>
  <c r="A354" i="5"/>
  <c r="J353" i="5"/>
  <c r="I353" i="5"/>
  <c r="H353" i="5"/>
  <c r="G353" i="5"/>
  <c r="F353" i="5"/>
  <c r="B350" i="5"/>
  <c r="A350" i="5"/>
  <c r="L349" i="5"/>
  <c r="J349" i="5"/>
  <c r="J383" i="5" s="1"/>
  <c r="I349" i="5"/>
  <c r="I383" i="5" s="1"/>
  <c r="H349" i="5"/>
  <c r="H383" i="5" s="1"/>
  <c r="G349" i="5"/>
  <c r="G383" i="5" s="1"/>
  <c r="F349" i="5"/>
  <c r="F383" i="5" s="1"/>
  <c r="J341" i="5"/>
  <c r="B341" i="5"/>
  <c r="A341" i="5"/>
  <c r="J340" i="5"/>
  <c r="I340" i="5"/>
  <c r="H340" i="5"/>
  <c r="G340" i="5"/>
  <c r="F340" i="5"/>
  <c r="B334" i="5"/>
  <c r="A334" i="5"/>
  <c r="J333" i="5"/>
  <c r="I333" i="5"/>
  <c r="H333" i="5"/>
  <c r="G333" i="5"/>
  <c r="F333" i="5"/>
  <c r="B327" i="5"/>
  <c r="A327" i="5"/>
  <c r="J326" i="5"/>
  <c r="I326" i="5"/>
  <c r="H326" i="5"/>
  <c r="G326" i="5"/>
  <c r="F326" i="5"/>
  <c r="B322" i="5"/>
  <c r="A322" i="5"/>
  <c r="J321" i="5"/>
  <c r="I321" i="5"/>
  <c r="H321" i="5"/>
  <c r="G321" i="5"/>
  <c r="F321" i="5"/>
  <c r="B312" i="5"/>
  <c r="A312" i="5"/>
  <c r="J311" i="5"/>
  <c r="I311" i="5"/>
  <c r="H311" i="5"/>
  <c r="G311" i="5"/>
  <c r="F311" i="5"/>
  <c r="B308" i="5"/>
  <c r="A308" i="5"/>
  <c r="L307" i="5"/>
  <c r="J307" i="5"/>
  <c r="I307" i="5"/>
  <c r="I341" i="5" s="1"/>
  <c r="H307" i="5"/>
  <c r="H341" i="5" s="1"/>
  <c r="G307" i="5"/>
  <c r="G341" i="5" s="1"/>
  <c r="F307" i="5"/>
  <c r="F341" i="5" s="1"/>
  <c r="B299" i="5"/>
  <c r="A299" i="5"/>
  <c r="J298" i="5"/>
  <c r="I298" i="5"/>
  <c r="H298" i="5"/>
  <c r="G298" i="5"/>
  <c r="F298" i="5"/>
  <c r="B292" i="5"/>
  <c r="A292" i="5"/>
  <c r="J291" i="5"/>
  <c r="I291" i="5"/>
  <c r="H291" i="5"/>
  <c r="G291" i="5"/>
  <c r="F291" i="5"/>
  <c r="B285" i="5"/>
  <c r="A285" i="5"/>
  <c r="J284" i="5"/>
  <c r="I284" i="5"/>
  <c r="H284" i="5"/>
  <c r="G284" i="5"/>
  <c r="F284" i="5"/>
  <c r="B280" i="5"/>
  <c r="A280" i="5"/>
  <c r="J279" i="5"/>
  <c r="I279" i="5"/>
  <c r="H279" i="5"/>
  <c r="G279" i="5"/>
  <c r="F279" i="5"/>
  <c r="B270" i="5"/>
  <c r="A270" i="5"/>
  <c r="J269" i="5"/>
  <c r="I269" i="5"/>
  <c r="H269" i="5"/>
  <c r="G269" i="5"/>
  <c r="F269" i="5"/>
  <c r="B266" i="5"/>
  <c r="A266" i="5"/>
  <c r="L265" i="5"/>
  <c r="J265" i="5"/>
  <c r="J299" i="5" s="1"/>
  <c r="I265" i="5"/>
  <c r="I299" i="5" s="1"/>
  <c r="H265" i="5"/>
  <c r="H299" i="5" s="1"/>
  <c r="G265" i="5"/>
  <c r="G299" i="5" s="1"/>
  <c r="F265" i="5"/>
  <c r="F299" i="5" s="1"/>
  <c r="J257" i="5"/>
  <c r="B257" i="5"/>
  <c r="A257" i="5"/>
  <c r="J256" i="5"/>
  <c r="I256" i="5"/>
  <c r="H256" i="5"/>
  <c r="G256" i="5"/>
  <c r="F256" i="5"/>
  <c r="B250" i="5"/>
  <c r="A250" i="5"/>
  <c r="J249" i="5"/>
  <c r="I249" i="5"/>
  <c r="H249" i="5"/>
  <c r="G249" i="5"/>
  <c r="F249" i="5"/>
  <c r="B243" i="5"/>
  <c r="A243" i="5"/>
  <c r="J242" i="5"/>
  <c r="I242" i="5"/>
  <c r="H242" i="5"/>
  <c r="G242" i="5"/>
  <c r="F242" i="5"/>
  <c r="B238" i="5"/>
  <c r="A238" i="5"/>
  <c r="J237" i="5"/>
  <c r="I237" i="5"/>
  <c r="H237" i="5"/>
  <c r="G237" i="5"/>
  <c r="F237" i="5"/>
  <c r="B228" i="5"/>
  <c r="A228" i="5"/>
  <c r="J227" i="5"/>
  <c r="I227" i="5"/>
  <c r="H227" i="5"/>
  <c r="G227" i="5"/>
  <c r="F227" i="5"/>
  <c r="B224" i="5"/>
  <c r="A224" i="5"/>
  <c r="L223" i="5"/>
  <c r="J223" i="5"/>
  <c r="I223" i="5"/>
  <c r="I257" i="5" s="1"/>
  <c r="H223" i="5"/>
  <c r="H257" i="5" s="1"/>
  <c r="G223" i="5"/>
  <c r="G257" i="5" s="1"/>
  <c r="F223" i="5"/>
  <c r="F257" i="5" s="1"/>
  <c r="B215" i="5"/>
  <c r="A215" i="5"/>
  <c r="J214" i="5"/>
  <c r="I214" i="5"/>
  <c r="H214" i="5"/>
  <c r="G214" i="5"/>
  <c r="F214" i="5"/>
  <c r="B208" i="5"/>
  <c r="A208" i="5"/>
  <c r="J207" i="5"/>
  <c r="I207" i="5"/>
  <c r="H207" i="5"/>
  <c r="H215" i="5" s="1"/>
  <c r="G207" i="5"/>
  <c r="F207" i="5"/>
  <c r="B201" i="5"/>
  <c r="A201" i="5"/>
  <c r="J200" i="5"/>
  <c r="I200" i="5"/>
  <c r="H200" i="5"/>
  <c r="G200" i="5"/>
  <c r="F200" i="5"/>
  <c r="B196" i="5"/>
  <c r="A196" i="5"/>
  <c r="J195" i="5"/>
  <c r="I195" i="5"/>
  <c r="H195" i="5"/>
  <c r="G195" i="5"/>
  <c r="F195" i="5"/>
  <c r="B186" i="5"/>
  <c r="A186" i="5"/>
  <c r="J185" i="5"/>
  <c r="I185" i="5"/>
  <c r="H185" i="5"/>
  <c r="G185" i="5"/>
  <c r="F185" i="5"/>
  <c r="B182" i="5"/>
  <c r="A182" i="5"/>
  <c r="L181" i="5"/>
  <c r="J181" i="5"/>
  <c r="J215" i="5" s="1"/>
  <c r="I181" i="5"/>
  <c r="I215" i="5" s="1"/>
  <c r="H181" i="5"/>
  <c r="G181" i="5"/>
  <c r="G215" i="5" s="1"/>
  <c r="F181" i="5"/>
  <c r="F215" i="5" s="1"/>
  <c r="B173" i="5"/>
  <c r="A173" i="5"/>
  <c r="J172" i="5"/>
  <c r="I172" i="5"/>
  <c r="H172" i="5"/>
  <c r="G172" i="5"/>
  <c r="F172" i="5"/>
  <c r="B166" i="5"/>
  <c r="A166" i="5"/>
  <c r="J165" i="5"/>
  <c r="I165" i="5"/>
  <c r="H165" i="5"/>
  <c r="G165" i="5"/>
  <c r="F165" i="5"/>
  <c r="B159" i="5"/>
  <c r="A159" i="5"/>
  <c r="J158" i="5"/>
  <c r="I158" i="5"/>
  <c r="H158" i="5"/>
  <c r="G158" i="5"/>
  <c r="F158" i="5"/>
  <c r="B154" i="5"/>
  <c r="A154" i="5"/>
  <c r="J153" i="5"/>
  <c r="I153" i="5"/>
  <c r="H153" i="5"/>
  <c r="G153" i="5"/>
  <c r="F153" i="5"/>
  <c r="B144" i="5"/>
  <c r="A144" i="5"/>
  <c r="J143" i="5"/>
  <c r="I143" i="5"/>
  <c r="H143" i="5"/>
  <c r="G143" i="5"/>
  <c r="F143" i="5"/>
  <c r="B140" i="5"/>
  <c r="A140" i="5"/>
  <c r="L139" i="5"/>
  <c r="J139" i="5"/>
  <c r="J173" i="5" s="1"/>
  <c r="I139" i="5"/>
  <c r="I173" i="5" s="1"/>
  <c r="H139" i="5"/>
  <c r="H173" i="5" s="1"/>
  <c r="G139" i="5"/>
  <c r="G173" i="5" s="1"/>
  <c r="F139" i="5"/>
  <c r="F173" i="5" s="1"/>
  <c r="B131" i="5"/>
  <c r="A131" i="5"/>
  <c r="J130" i="5"/>
  <c r="I130" i="5"/>
  <c r="H130" i="5"/>
  <c r="G130" i="5"/>
  <c r="F130" i="5"/>
  <c r="B124" i="5"/>
  <c r="A124" i="5"/>
  <c r="J123" i="5"/>
  <c r="I123" i="5"/>
  <c r="I131" i="5" s="1"/>
  <c r="H123" i="5"/>
  <c r="G123" i="5"/>
  <c r="F123" i="5"/>
  <c r="B117" i="5"/>
  <c r="A117" i="5"/>
  <c r="J116" i="5"/>
  <c r="I116" i="5"/>
  <c r="H116" i="5"/>
  <c r="G116" i="5"/>
  <c r="F116" i="5"/>
  <c r="B112" i="5"/>
  <c r="A112" i="5"/>
  <c r="J111" i="5"/>
  <c r="I111" i="5"/>
  <c r="H111" i="5"/>
  <c r="G111" i="5"/>
  <c r="F111" i="5"/>
  <c r="B102" i="5"/>
  <c r="A102" i="5"/>
  <c r="J101" i="5"/>
  <c r="I101" i="5"/>
  <c r="H101" i="5"/>
  <c r="G101" i="5"/>
  <c r="F101" i="5"/>
  <c r="B98" i="5"/>
  <c r="A98" i="5"/>
  <c r="L97" i="5"/>
  <c r="J97" i="5"/>
  <c r="J131" i="5" s="1"/>
  <c r="I97" i="5"/>
  <c r="H97" i="5"/>
  <c r="H131" i="5" s="1"/>
  <c r="G97" i="5"/>
  <c r="G131" i="5" s="1"/>
  <c r="F97" i="5"/>
  <c r="F131" i="5" s="1"/>
  <c r="B89" i="5"/>
  <c r="A89" i="5"/>
  <c r="J88" i="5"/>
  <c r="I88" i="5"/>
  <c r="H88" i="5"/>
  <c r="G88" i="5"/>
  <c r="F88" i="5"/>
  <c r="B82" i="5"/>
  <c r="A82" i="5"/>
  <c r="J81" i="5"/>
  <c r="I81" i="5"/>
  <c r="H81" i="5"/>
  <c r="G81" i="5"/>
  <c r="F81" i="5"/>
  <c r="B75" i="5"/>
  <c r="A75" i="5"/>
  <c r="J74" i="5"/>
  <c r="I74" i="5"/>
  <c r="H74" i="5"/>
  <c r="G74" i="5"/>
  <c r="F74" i="5"/>
  <c r="B70" i="5"/>
  <c r="A70" i="5"/>
  <c r="J69" i="5"/>
  <c r="I69" i="5"/>
  <c r="H69" i="5"/>
  <c r="G69" i="5"/>
  <c r="F69" i="5"/>
  <c r="B60" i="5"/>
  <c r="A60" i="5"/>
  <c r="J59" i="5"/>
  <c r="I59" i="5"/>
  <c r="H59" i="5"/>
  <c r="G59" i="5"/>
  <c r="F59" i="5"/>
  <c r="B56" i="5"/>
  <c r="A56" i="5"/>
  <c r="L55" i="5"/>
  <c r="J55" i="5"/>
  <c r="J89" i="5" s="1"/>
  <c r="I55" i="5"/>
  <c r="I89" i="5" s="1"/>
  <c r="H55" i="5"/>
  <c r="H89" i="5" s="1"/>
  <c r="G55" i="5"/>
  <c r="G89" i="5" s="1"/>
  <c r="F55" i="5"/>
  <c r="F89" i="5" s="1"/>
  <c r="B47" i="5"/>
  <c r="A47" i="5"/>
  <c r="J46" i="5"/>
  <c r="I46" i="5"/>
  <c r="H46" i="5"/>
  <c r="G46" i="5"/>
  <c r="F46" i="5"/>
  <c r="B40" i="5"/>
  <c r="A40" i="5"/>
  <c r="J39" i="5"/>
  <c r="I39" i="5"/>
  <c r="H39" i="5"/>
  <c r="G39" i="5"/>
  <c r="F39" i="5"/>
  <c r="B33" i="5"/>
  <c r="A33" i="5"/>
  <c r="J32" i="5"/>
  <c r="I32" i="5"/>
  <c r="H32" i="5"/>
  <c r="G32" i="5"/>
  <c r="F32" i="5"/>
  <c r="B28" i="5"/>
  <c r="A28" i="5"/>
  <c r="J27" i="5"/>
  <c r="I27" i="5"/>
  <c r="H27" i="5"/>
  <c r="G27" i="5"/>
  <c r="F27" i="5"/>
  <c r="B18" i="5"/>
  <c r="A18" i="5"/>
  <c r="J17" i="5"/>
  <c r="I17" i="5"/>
  <c r="H17" i="5"/>
  <c r="G17" i="5"/>
  <c r="F17" i="5"/>
  <c r="B14" i="5"/>
  <c r="A14" i="5"/>
  <c r="L13" i="5"/>
  <c r="J13" i="5"/>
  <c r="J47" i="5" s="1"/>
  <c r="I13" i="5"/>
  <c r="I47" i="5" s="1"/>
  <c r="H13" i="5"/>
  <c r="H47" i="5" s="1"/>
  <c r="G13" i="5"/>
  <c r="G47" i="5" s="1"/>
  <c r="F13" i="5"/>
  <c r="F47" i="5" s="1"/>
  <c r="F593" i="4"/>
  <c r="B593" i="4"/>
  <c r="A593" i="4"/>
  <c r="J592" i="4"/>
  <c r="I592" i="4"/>
  <c r="H592" i="4"/>
  <c r="G592" i="4"/>
  <c r="F592" i="4"/>
  <c r="B586" i="4"/>
  <c r="A586" i="4"/>
  <c r="J585" i="4"/>
  <c r="I585" i="4"/>
  <c r="H585" i="4"/>
  <c r="G585" i="4"/>
  <c r="F585" i="4"/>
  <c r="B579" i="4"/>
  <c r="A579" i="4"/>
  <c r="J578" i="4"/>
  <c r="I578" i="4"/>
  <c r="H578" i="4"/>
  <c r="G578" i="4"/>
  <c r="F578" i="4"/>
  <c r="B574" i="4"/>
  <c r="A574" i="4"/>
  <c r="J573" i="4"/>
  <c r="I573" i="4"/>
  <c r="H573" i="4"/>
  <c r="G573" i="4"/>
  <c r="F573" i="4"/>
  <c r="B564" i="4"/>
  <c r="A564" i="4"/>
  <c r="J563" i="4"/>
  <c r="I563" i="4"/>
  <c r="H563" i="4"/>
  <c r="G563" i="4"/>
  <c r="F563" i="4"/>
  <c r="B560" i="4"/>
  <c r="A560" i="4"/>
  <c r="L559" i="4"/>
  <c r="J559" i="4"/>
  <c r="J593" i="4" s="1"/>
  <c r="I559" i="4"/>
  <c r="I593" i="4" s="1"/>
  <c r="H559" i="4"/>
  <c r="H593" i="4" s="1"/>
  <c r="G559" i="4"/>
  <c r="G593" i="4" s="1"/>
  <c r="F559" i="4"/>
  <c r="B551" i="4"/>
  <c r="A551" i="4"/>
  <c r="J550" i="4"/>
  <c r="I550" i="4"/>
  <c r="H550" i="4"/>
  <c r="G550" i="4"/>
  <c r="F550" i="4"/>
  <c r="B544" i="4"/>
  <c r="A544" i="4"/>
  <c r="J543" i="4"/>
  <c r="I543" i="4"/>
  <c r="H543" i="4"/>
  <c r="H551" i="4" s="1"/>
  <c r="G543" i="4"/>
  <c r="F543" i="4"/>
  <c r="B537" i="4"/>
  <c r="A537" i="4"/>
  <c r="J536" i="4"/>
  <c r="I536" i="4"/>
  <c r="H536" i="4"/>
  <c r="G536" i="4"/>
  <c r="F536" i="4"/>
  <c r="B532" i="4"/>
  <c r="A532" i="4"/>
  <c r="J531" i="4"/>
  <c r="I531" i="4"/>
  <c r="H531" i="4"/>
  <c r="G531" i="4"/>
  <c r="F531" i="4"/>
  <c r="B522" i="4"/>
  <c r="A522" i="4"/>
  <c r="J521" i="4"/>
  <c r="I521" i="4"/>
  <c r="H521" i="4"/>
  <c r="G521" i="4"/>
  <c r="F521" i="4"/>
  <c r="B518" i="4"/>
  <c r="A518" i="4"/>
  <c r="L517" i="4"/>
  <c r="J517" i="4"/>
  <c r="J551" i="4" s="1"/>
  <c r="I517" i="4"/>
  <c r="I551" i="4" s="1"/>
  <c r="H517" i="4"/>
  <c r="G517" i="4"/>
  <c r="G551" i="4" s="1"/>
  <c r="F517" i="4"/>
  <c r="F551" i="4" s="1"/>
  <c r="B509" i="4"/>
  <c r="A509" i="4"/>
  <c r="J508" i="4"/>
  <c r="I508" i="4"/>
  <c r="H508" i="4"/>
  <c r="G508" i="4"/>
  <c r="F508" i="4"/>
  <c r="B502" i="4"/>
  <c r="A502" i="4"/>
  <c r="J501" i="4"/>
  <c r="I501" i="4"/>
  <c r="H501" i="4"/>
  <c r="G501" i="4"/>
  <c r="F501" i="4"/>
  <c r="B495" i="4"/>
  <c r="A495" i="4"/>
  <c r="J494" i="4"/>
  <c r="I494" i="4"/>
  <c r="H494" i="4"/>
  <c r="G494" i="4"/>
  <c r="F494" i="4"/>
  <c r="B490" i="4"/>
  <c r="A490" i="4"/>
  <c r="J489" i="4"/>
  <c r="I489" i="4"/>
  <c r="H489" i="4"/>
  <c r="G489" i="4"/>
  <c r="F489" i="4"/>
  <c r="B480" i="4"/>
  <c r="A480" i="4"/>
  <c r="J479" i="4"/>
  <c r="I479" i="4"/>
  <c r="H479" i="4"/>
  <c r="G479" i="4"/>
  <c r="F479" i="4"/>
  <c r="B476" i="4"/>
  <c r="A476" i="4"/>
  <c r="L475" i="4"/>
  <c r="J475" i="4"/>
  <c r="I475" i="4"/>
  <c r="H475" i="4"/>
  <c r="H509" i="4" s="1"/>
  <c r="G475" i="4"/>
  <c r="F475" i="4"/>
  <c r="B467" i="4"/>
  <c r="A467" i="4"/>
  <c r="J466" i="4"/>
  <c r="I466" i="4"/>
  <c r="H466" i="4"/>
  <c r="G466" i="4"/>
  <c r="F466" i="4"/>
  <c r="B460" i="4"/>
  <c r="A460" i="4"/>
  <c r="J459" i="4"/>
  <c r="I459" i="4"/>
  <c r="I467" i="4" s="1"/>
  <c r="H459" i="4"/>
  <c r="G459" i="4"/>
  <c r="F459" i="4"/>
  <c r="B453" i="4"/>
  <c r="A453" i="4"/>
  <c r="J452" i="4"/>
  <c r="I452" i="4"/>
  <c r="H452" i="4"/>
  <c r="G452" i="4"/>
  <c r="F452" i="4"/>
  <c r="B448" i="4"/>
  <c r="A448" i="4"/>
  <c r="J447" i="4"/>
  <c r="I447" i="4"/>
  <c r="H447" i="4"/>
  <c r="G447" i="4"/>
  <c r="F447" i="4"/>
  <c r="B438" i="4"/>
  <c r="A438" i="4"/>
  <c r="J437" i="4"/>
  <c r="I437" i="4"/>
  <c r="H437" i="4"/>
  <c r="G437" i="4"/>
  <c r="F437" i="4"/>
  <c r="B434" i="4"/>
  <c r="A434" i="4"/>
  <c r="L433" i="4"/>
  <c r="J433" i="4"/>
  <c r="J467" i="4" s="1"/>
  <c r="I433" i="4"/>
  <c r="H433" i="4"/>
  <c r="H467" i="4" s="1"/>
  <c r="G433" i="4"/>
  <c r="G467" i="4" s="1"/>
  <c r="F433" i="4"/>
  <c r="F467" i="4" s="1"/>
  <c r="B425" i="4"/>
  <c r="A425" i="4"/>
  <c r="J424" i="4"/>
  <c r="I424" i="4"/>
  <c r="H424" i="4"/>
  <c r="G424" i="4"/>
  <c r="F424" i="4"/>
  <c r="B418" i="4"/>
  <c r="A418" i="4"/>
  <c r="J417" i="4"/>
  <c r="I417" i="4"/>
  <c r="H417" i="4"/>
  <c r="G417" i="4"/>
  <c r="F417" i="4"/>
  <c r="B411" i="4"/>
  <c r="A411" i="4"/>
  <c r="J410" i="4"/>
  <c r="I410" i="4"/>
  <c r="H410" i="4"/>
  <c r="G410" i="4"/>
  <c r="F410" i="4"/>
  <c r="B406" i="4"/>
  <c r="A406" i="4"/>
  <c r="J405" i="4"/>
  <c r="I405" i="4"/>
  <c r="H405" i="4"/>
  <c r="G405" i="4"/>
  <c r="F405" i="4"/>
  <c r="B396" i="4"/>
  <c r="A396" i="4"/>
  <c r="J395" i="4"/>
  <c r="I395" i="4"/>
  <c r="H395" i="4"/>
  <c r="G395" i="4"/>
  <c r="F395" i="4"/>
  <c r="B392" i="4"/>
  <c r="A392" i="4"/>
  <c r="L391" i="4"/>
  <c r="J391" i="4"/>
  <c r="J425" i="4" s="1"/>
  <c r="I391" i="4"/>
  <c r="I425" i="4" s="1"/>
  <c r="H391" i="4"/>
  <c r="H425" i="4" s="1"/>
  <c r="G391" i="4"/>
  <c r="G425" i="4" s="1"/>
  <c r="F391" i="4"/>
  <c r="F425" i="4" s="1"/>
  <c r="B383" i="4"/>
  <c r="A383" i="4"/>
  <c r="J382" i="4"/>
  <c r="I382" i="4"/>
  <c r="H382" i="4"/>
  <c r="G382" i="4"/>
  <c r="F382" i="4"/>
  <c r="B376" i="4"/>
  <c r="A376" i="4"/>
  <c r="J375" i="4"/>
  <c r="I375" i="4"/>
  <c r="H375" i="4"/>
  <c r="G375" i="4"/>
  <c r="F375" i="4"/>
  <c r="B369" i="4"/>
  <c r="A369" i="4"/>
  <c r="J368" i="4"/>
  <c r="I368" i="4"/>
  <c r="H368" i="4"/>
  <c r="G368" i="4"/>
  <c r="F368" i="4"/>
  <c r="B364" i="4"/>
  <c r="A364" i="4"/>
  <c r="J363" i="4"/>
  <c r="I363" i="4"/>
  <c r="H363" i="4"/>
  <c r="G363" i="4"/>
  <c r="F363" i="4"/>
  <c r="B354" i="4"/>
  <c r="A354" i="4"/>
  <c r="J353" i="4"/>
  <c r="I353" i="4"/>
  <c r="H353" i="4"/>
  <c r="G353" i="4"/>
  <c r="F353" i="4"/>
  <c r="B350" i="4"/>
  <c r="A350" i="4"/>
  <c r="L349" i="4"/>
  <c r="J349" i="4"/>
  <c r="J383" i="4" s="1"/>
  <c r="I349" i="4"/>
  <c r="I383" i="4" s="1"/>
  <c r="H349" i="4"/>
  <c r="H383" i="4" s="1"/>
  <c r="G349" i="4"/>
  <c r="G383" i="4" s="1"/>
  <c r="F349" i="4"/>
  <c r="F383" i="4" s="1"/>
  <c r="J341" i="4"/>
  <c r="B341" i="4"/>
  <c r="A341" i="4"/>
  <c r="J340" i="4"/>
  <c r="I340" i="4"/>
  <c r="H340" i="4"/>
  <c r="G340" i="4"/>
  <c r="F340" i="4"/>
  <c r="B334" i="4"/>
  <c r="A334" i="4"/>
  <c r="J333" i="4"/>
  <c r="I333" i="4"/>
  <c r="H333" i="4"/>
  <c r="G333" i="4"/>
  <c r="F333" i="4"/>
  <c r="B327" i="4"/>
  <c r="A327" i="4"/>
  <c r="J326" i="4"/>
  <c r="I326" i="4"/>
  <c r="H326" i="4"/>
  <c r="G326" i="4"/>
  <c r="F326" i="4"/>
  <c r="B322" i="4"/>
  <c r="A322" i="4"/>
  <c r="J321" i="4"/>
  <c r="I321" i="4"/>
  <c r="H321" i="4"/>
  <c r="G321" i="4"/>
  <c r="F321" i="4"/>
  <c r="B312" i="4"/>
  <c r="A312" i="4"/>
  <c r="J311" i="4"/>
  <c r="I311" i="4"/>
  <c r="H311" i="4"/>
  <c r="G311" i="4"/>
  <c r="F311" i="4"/>
  <c r="B308" i="4"/>
  <c r="A308" i="4"/>
  <c r="L307" i="4"/>
  <c r="J307" i="4"/>
  <c r="I307" i="4"/>
  <c r="I341" i="4" s="1"/>
  <c r="H307" i="4"/>
  <c r="H341" i="4" s="1"/>
  <c r="G307" i="4"/>
  <c r="G341" i="4" s="1"/>
  <c r="F307" i="4"/>
  <c r="F341" i="4" s="1"/>
  <c r="B299" i="4"/>
  <c r="A299" i="4"/>
  <c r="J298" i="4"/>
  <c r="I298" i="4"/>
  <c r="H298" i="4"/>
  <c r="G298" i="4"/>
  <c r="F298" i="4"/>
  <c r="B292" i="4"/>
  <c r="A292" i="4"/>
  <c r="J291" i="4"/>
  <c r="I291" i="4"/>
  <c r="H291" i="4"/>
  <c r="G291" i="4"/>
  <c r="F291" i="4"/>
  <c r="B285" i="4"/>
  <c r="A285" i="4"/>
  <c r="J284" i="4"/>
  <c r="I284" i="4"/>
  <c r="H284" i="4"/>
  <c r="G284" i="4"/>
  <c r="F284" i="4"/>
  <c r="B280" i="4"/>
  <c r="A280" i="4"/>
  <c r="J279" i="4"/>
  <c r="I279" i="4"/>
  <c r="H279" i="4"/>
  <c r="G279" i="4"/>
  <c r="F279" i="4"/>
  <c r="B270" i="4"/>
  <c r="A270" i="4"/>
  <c r="J269" i="4"/>
  <c r="I269" i="4"/>
  <c r="H269" i="4"/>
  <c r="G269" i="4"/>
  <c r="F269" i="4"/>
  <c r="B266" i="4"/>
  <c r="A266" i="4"/>
  <c r="L265" i="4"/>
  <c r="J265" i="4"/>
  <c r="J299" i="4" s="1"/>
  <c r="I265" i="4"/>
  <c r="I299" i="4" s="1"/>
  <c r="H265" i="4"/>
  <c r="H299" i="4" s="1"/>
  <c r="G265" i="4"/>
  <c r="G299" i="4" s="1"/>
  <c r="F265" i="4"/>
  <c r="F299" i="4" s="1"/>
  <c r="J257" i="4"/>
  <c r="B257" i="4"/>
  <c r="A257" i="4"/>
  <c r="J256" i="4"/>
  <c r="I256" i="4"/>
  <c r="H256" i="4"/>
  <c r="G256" i="4"/>
  <c r="F256" i="4"/>
  <c r="B250" i="4"/>
  <c r="A250" i="4"/>
  <c r="J249" i="4"/>
  <c r="I249" i="4"/>
  <c r="H249" i="4"/>
  <c r="G249" i="4"/>
  <c r="F249" i="4"/>
  <c r="B243" i="4"/>
  <c r="A243" i="4"/>
  <c r="J242" i="4"/>
  <c r="I242" i="4"/>
  <c r="H242" i="4"/>
  <c r="G242" i="4"/>
  <c r="F242" i="4"/>
  <c r="B238" i="4"/>
  <c r="A238" i="4"/>
  <c r="J237" i="4"/>
  <c r="I237" i="4"/>
  <c r="H237" i="4"/>
  <c r="G237" i="4"/>
  <c r="F237" i="4"/>
  <c r="B228" i="4"/>
  <c r="A228" i="4"/>
  <c r="J227" i="4"/>
  <c r="I227" i="4"/>
  <c r="H227" i="4"/>
  <c r="G227" i="4"/>
  <c r="F227" i="4"/>
  <c r="B224" i="4"/>
  <c r="A224" i="4"/>
  <c r="L223" i="4"/>
  <c r="J223" i="4"/>
  <c r="I223" i="4"/>
  <c r="I257" i="4" s="1"/>
  <c r="H223" i="4"/>
  <c r="H257" i="4" s="1"/>
  <c r="G223" i="4"/>
  <c r="G257" i="4" s="1"/>
  <c r="F223" i="4"/>
  <c r="F257" i="4" s="1"/>
  <c r="B215" i="4"/>
  <c r="A215" i="4"/>
  <c r="J214" i="4"/>
  <c r="I214" i="4"/>
  <c r="H214" i="4"/>
  <c r="G214" i="4"/>
  <c r="F214" i="4"/>
  <c r="B208" i="4"/>
  <c r="A208" i="4"/>
  <c r="J207" i="4"/>
  <c r="I207" i="4"/>
  <c r="H207" i="4"/>
  <c r="H215" i="4" s="1"/>
  <c r="G207" i="4"/>
  <c r="F207" i="4"/>
  <c r="B201" i="4"/>
  <c r="A201" i="4"/>
  <c r="J200" i="4"/>
  <c r="I200" i="4"/>
  <c r="H200" i="4"/>
  <c r="G200" i="4"/>
  <c r="F200" i="4"/>
  <c r="B196" i="4"/>
  <c r="A196" i="4"/>
  <c r="J195" i="4"/>
  <c r="I195" i="4"/>
  <c r="H195" i="4"/>
  <c r="G195" i="4"/>
  <c r="F195" i="4"/>
  <c r="B186" i="4"/>
  <c r="A186" i="4"/>
  <c r="J185" i="4"/>
  <c r="I185" i="4"/>
  <c r="H185" i="4"/>
  <c r="G185" i="4"/>
  <c r="F185" i="4"/>
  <c r="B182" i="4"/>
  <c r="A182" i="4"/>
  <c r="L181" i="4"/>
  <c r="J181" i="4"/>
  <c r="J215" i="4" s="1"/>
  <c r="I181" i="4"/>
  <c r="I215" i="4" s="1"/>
  <c r="H181" i="4"/>
  <c r="G181" i="4"/>
  <c r="G215" i="4" s="1"/>
  <c r="F181" i="4"/>
  <c r="F215" i="4" s="1"/>
  <c r="B173" i="4"/>
  <c r="A173" i="4"/>
  <c r="J172" i="4"/>
  <c r="I172" i="4"/>
  <c r="H172" i="4"/>
  <c r="G172" i="4"/>
  <c r="F172" i="4"/>
  <c r="B166" i="4"/>
  <c r="A166" i="4"/>
  <c r="J165" i="4"/>
  <c r="I165" i="4"/>
  <c r="H165" i="4"/>
  <c r="G165" i="4"/>
  <c r="F165" i="4"/>
  <c r="B159" i="4"/>
  <c r="A159" i="4"/>
  <c r="J158" i="4"/>
  <c r="I158" i="4"/>
  <c r="H158" i="4"/>
  <c r="G158" i="4"/>
  <c r="F158" i="4"/>
  <c r="B154" i="4"/>
  <c r="A154" i="4"/>
  <c r="J153" i="4"/>
  <c r="I153" i="4"/>
  <c r="H153" i="4"/>
  <c r="G153" i="4"/>
  <c r="F153" i="4"/>
  <c r="B144" i="4"/>
  <c r="A144" i="4"/>
  <c r="J143" i="4"/>
  <c r="I143" i="4"/>
  <c r="H143" i="4"/>
  <c r="G143" i="4"/>
  <c r="F143" i="4"/>
  <c r="B140" i="4"/>
  <c r="A140" i="4"/>
  <c r="L139" i="4"/>
  <c r="J139" i="4"/>
  <c r="J173" i="4" s="1"/>
  <c r="I139" i="4"/>
  <c r="I173" i="4" s="1"/>
  <c r="H139" i="4"/>
  <c r="H173" i="4" s="1"/>
  <c r="G139" i="4"/>
  <c r="G173" i="4" s="1"/>
  <c r="F139" i="4"/>
  <c r="F173" i="4" s="1"/>
  <c r="B131" i="4"/>
  <c r="A131" i="4"/>
  <c r="J130" i="4"/>
  <c r="I130" i="4"/>
  <c r="H130" i="4"/>
  <c r="G130" i="4"/>
  <c r="F130" i="4"/>
  <c r="B124" i="4"/>
  <c r="A124" i="4"/>
  <c r="J123" i="4"/>
  <c r="I123" i="4"/>
  <c r="I131" i="4" s="1"/>
  <c r="H123" i="4"/>
  <c r="G123" i="4"/>
  <c r="F123" i="4"/>
  <c r="B117" i="4"/>
  <c r="A117" i="4"/>
  <c r="J116" i="4"/>
  <c r="I116" i="4"/>
  <c r="H116" i="4"/>
  <c r="G116" i="4"/>
  <c r="F116" i="4"/>
  <c r="B112" i="4"/>
  <c r="A112" i="4"/>
  <c r="J111" i="4"/>
  <c r="I111" i="4"/>
  <c r="H111" i="4"/>
  <c r="G111" i="4"/>
  <c r="F111" i="4"/>
  <c r="B102" i="4"/>
  <c r="A102" i="4"/>
  <c r="J101" i="4"/>
  <c r="I101" i="4"/>
  <c r="H101" i="4"/>
  <c r="G101" i="4"/>
  <c r="F101" i="4"/>
  <c r="B98" i="4"/>
  <c r="A98" i="4"/>
  <c r="L97" i="4"/>
  <c r="J97" i="4"/>
  <c r="J131" i="4" s="1"/>
  <c r="I97" i="4"/>
  <c r="H97" i="4"/>
  <c r="H131" i="4" s="1"/>
  <c r="G97" i="4"/>
  <c r="G131" i="4" s="1"/>
  <c r="F97" i="4"/>
  <c r="F131" i="4" s="1"/>
  <c r="B89" i="4"/>
  <c r="A89" i="4"/>
  <c r="J88" i="4"/>
  <c r="I88" i="4"/>
  <c r="H88" i="4"/>
  <c r="G88" i="4"/>
  <c r="F88" i="4"/>
  <c r="B82" i="4"/>
  <c r="A82" i="4"/>
  <c r="J81" i="4"/>
  <c r="I81" i="4"/>
  <c r="H81" i="4"/>
  <c r="G81" i="4"/>
  <c r="F81" i="4"/>
  <c r="B75" i="4"/>
  <c r="A75" i="4"/>
  <c r="J74" i="4"/>
  <c r="I74" i="4"/>
  <c r="H74" i="4"/>
  <c r="G74" i="4"/>
  <c r="F74" i="4"/>
  <c r="B70" i="4"/>
  <c r="A70" i="4"/>
  <c r="J69" i="4"/>
  <c r="I69" i="4"/>
  <c r="H69" i="4"/>
  <c r="G69" i="4"/>
  <c r="F69" i="4"/>
  <c r="B60" i="4"/>
  <c r="A60" i="4"/>
  <c r="J59" i="4"/>
  <c r="I59" i="4"/>
  <c r="H59" i="4"/>
  <c r="G59" i="4"/>
  <c r="F59" i="4"/>
  <c r="B56" i="4"/>
  <c r="A56" i="4"/>
  <c r="L55" i="4"/>
  <c r="J55" i="4"/>
  <c r="J89" i="4" s="1"/>
  <c r="I55" i="4"/>
  <c r="I89" i="4" s="1"/>
  <c r="H55" i="4"/>
  <c r="H89" i="4" s="1"/>
  <c r="G55" i="4"/>
  <c r="G89" i="4" s="1"/>
  <c r="F55" i="4"/>
  <c r="F89" i="4" s="1"/>
  <c r="B47" i="4"/>
  <c r="A47" i="4"/>
  <c r="J46" i="4"/>
  <c r="I46" i="4"/>
  <c r="H46" i="4"/>
  <c r="G46" i="4"/>
  <c r="F46" i="4"/>
  <c r="B40" i="4"/>
  <c r="A40" i="4"/>
  <c r="J39" i="4"/>
  <c r="I39" i="4"/>
  <c r="H39" i="4"/>
  <c r="G39" i="4"/>
  <c r="F39" i="4"/>
  <c r="B33" i="4"/>
  <c r="A33" i="4"/>
  <c r="J32" i="4"/>
  <c r="I32" i="4"/>
  <c r="H32" i="4"/>
  <c r="G32" i="4"/>
  <c r="F32" i="4"/>
  <c r="B28" i="4"/>
  <c r="A28" i="4"/>
  <c r="J27" i="4"/>
  <c r="I27" i="4"/>
  <c r="H27" i="4"/>
  <c r="G27" i="4"/>
  <c r="F27" i="4"/>
  <c r="B18" i="4"/>
  <c r="A18" i="4"/>
  <c r="J17" i="4"/>
  <c r="I17" i="4"/>
  <c r="H17" i="4"/>
  <c r="G17" i="4"/>
  <c r="F17" i="4"/>
  <c r="B14" i="4"/>
  <c r="A14" i="4"/>
  <c r="L13" i="4"/>
  <c r="J13" i="4"/>
  <c r="J47" i="4" s="1"/>
  <c r="I13" i="4"/>
  <c r="I47" i="4" s="1"/>
  <c r="H13" i="4"/>
  <c r="H47" i="4" s="1"/>
  <c r="G13" i="4"/>
  <c r="G47" i="4" s="1"/>
  <c r="F13" i="4"/>
  <c r="F47" i="4" s="1"/>
  <c r="B593" i="3"/>
  <c r="A593" i="3"/>
  <c r="J592" i="3"/>
  <c r="I592" i="3"/>
  <c r="H592" i="3"/>
  <c r="G592" i="3"/>
  <c r="F592" i="3"/>
  <c r="B586" i="3"/>
  <c r="A586" i="3"/>
  <c r="J585" i="3"/>
  <c r="I585" i="3"/>
  <c r="H585" i="3"/>
  <c r="G585" i="3"/>
  <c r="F585" i="3"/>
  <c r="B579" i="3"/>
  <c r="A579" i="3"/>
  <c r="J578" i="3"/>
  <c r="I578" i="3"/>
  <c r="H578" i="3"/>
  <c r="G578" i="3"/>
  <c r="F578" i="3"/>
  <c r="B574" i="3"/>
  <c r="A574" i="3"/>
  <c r="J573" i="3"/>
  <c r="I573" i="3"/>
  <c r="H573" i="3"/>
  <c r="G573" i="3"/>
  <c r="F573" i="3"/>
  <c r="B564" i="3"/>
  <c r="A564" i="3"/>
  <c r="J563" i="3"/>
  <c r="I563" i="3"/>
  <c r="H563" i="3"/>
  <c r="G563" i="3"/>
  <c r="F563" i="3"/>
  <c r="B560" i="3"/>
  <c r="A560" i="3"/>
  <c r="L559" i="3"/>
  <c r="J559" i="3"/>
  <c r="J593" i="3" s="1"/>
  <c r="I559" i="3"/>
  <c r="I593" i="3" s="1"/>
  <c r="H559" i="3"/>
  <c r="H593" i="3" s="1"/>
  <c r="G559" i="3"/>
  <c r="G593" i="3" s="1"/>
  <c r="F559" i="3"/>
  <c r="F593" i="3" s="1"/>
  <c r="F551" i="3"/>
  <c r="B551" i="3"/>
  <c r="A551" i="3"/>
  <c r="J550" i="3"/>
  <c r="I550" i="3"/>
  <c r="H550" i="3"/>
  <c r="G550" i="3"/>
  <c r="F550" i="3"/>
  <c r="B544" i="3"/>
  <c r="A544" i="3"/>
  <c r="J543" i="3"/>
  <c r="I543" i="3"/>
  <c r="H543" i="3"/>
  <c r="G543" i="3"/>
  <c r="F543" i="3"/>
  <c r="B537" i="3"/>
  <c r="A537" i="3"/>
  <c r="J536" i="3"/>
  <c r="I536" i="3"/>
  <c r="H536" i="3"/>
  <c r="G536" i="3"/>
  <c r="F536" i="3"/>
  <c r="B532" i="3"/>
  <c r="A532" i="3"/>
  <c r="J531" i="3"/>
  <c r="I531" i="3"/>
  <c r="H531" i="3"/>
  <c r="G531" i="3"/>
  <c r="F531" i="3"/>
  <c r="B522" i="3"/>
  <c r="A522" i="3"/>
  <c r="J521" i="3"/>
  <c r="I521" i="3"/>
  <c r="H521" i="3"/>
  <c r="G521" i="3"/>
  <c r="F521" i="3"/>
  <c r="B518" i="3"/>
  <c r="A518" i="3"/>
  <c r="L517" i="3"/>
  <c r="J517" i="3"/>
  <c r="J551" i="3" s="1"/>
  <c r="I517" i="3"/>
  <c r="I551" i="3" s="1"/>
  <c r="H517" i="3"/>
  <c r="H551" i="3" s="1"/>
  <c r="G517" i="3"/>
  <c r="G551" i="3" s="1"/>
  <c r="F517" i="3"/>
  <c r="B509" i="3"/>
  <c r="A509" i="3"/>
  <c r="J508" i="3"/>
  <c r="I508" i="3"/>
  <c r="H508" i="3"/>
  <c r="G508" i="3"/>
  <c r="F508" i="3"/>
  <c r="B502" i="3"/>
  <c r="A502" i="3"/>
  <c r="J501" i="3"/>
  <c r="I501" i="3"/>
  <c r="H501" i="3"/>
  <c r="G501" i="3"/>
  <c r="F501" i="3"/>
  <c r="B495" i="3"/>
  <c r="A495" i="3"/>
  <c r="J494" i="3"/>
  <c r="I494" i="3"/>
  <c r="H494" i="3"/>
  <c r="G494" i="3"/>
  <c r="F494" i="3"/>
  <c r="B490" i="3"/>
  <c r="A490" i="3"/>
  <c r="J489" i="3"/>
  <c r="I489" i="3"/>
  <c r="H489" i="3"/>
  <c r="G489" i="3"/>
  <c r="F489" i="3"/>
  <c r="B480" i="3"/>
  <c r="A480" i="3"/>
  <c r="J479" i="3"/>
  <c r="I479" i="3"/>
  <c r="H479" i="3"/>
  <c r="G479" i="3"/>
  <c r="F479" i="3"/>
  <c r="B476" i="3"/>
  <c r="A476" i="3"/>
  <c r="L475" i="3"/>
  <c r="J475" i="3"/>
  <c r="I475" i="3"/>
  <c r="H475" i="3"/>
  <c r="G475" i="3"/>
  <c r="F475" i="3"/>
  <c r="F509" i="3" s="1"/>
  <c r="J467" i="3"/>
  <c r="B467" i="3"/>
  <c r="A467" i="3"/>
  <c r="J466" i="3"/>
  <c r="I466" i="3"/>
  <c r="H466" i="3"/>
  <c r="G466" i="3"/>
  <c r="F466" i="3"/>
  <c r="B460" i="3"/>
  <c r="A460" i="3"/>
  <c r="J459" i="3"/>
  <c r="I459" i="3"/>
  <c r="H459" i="3"/>
  <c r="G459" i="3"/>
  <c r="F459" i="3"/>
  <c r="B453" i="3"/>
  <c r="A453" i="3"/>
  <c r="J452" i="3"/>
  <c r="I452" i="3"/>
  <c r="H452" i="3"/>
  <c r="G452" i="3"/>
  <c r="F452" i="3"/>
  <c r="B448" i="3"/>
  <c r="A448" i="3"/>
  <c r="J447" i="3"/>
  <c r="I447" i="3"/>
  <c r="H447" i="3"/>
  <c r="G447" i="3"/>
  <c r="F447" i="3"/>
  <c r="B438" i="3"/>
  <c r="A438" i="3"/>
  <c r="J437" i="3"/>
  <c r="I437" i="3"/>
  <c r="H437" i="3"/>
  <c r="G437" i="3"/>
  <c r="F437" i="3"/>
  <c r="B434" i="3"/>
  <c r="A434" i="3"/>
  <c r="L433" i="3"/>
  <c r="J433" i="3"/>
  <c r="I433" i="3"/>
  <c r="I467" i="3" s="1"/>
  <c r="H433" i="3"/>
  <c r="H467" i="3" s="1"/>
  <c r="G433" i="3"/>
  <c r="G467" i="3" s="1"/>
  <c r="F433" i="3"/>
  <c r="F467" i="3" s="1"/>
  <c r="B425" i="3"/>
  <c r="A425" i="3"/>
  <c r="J424" i="3"/>
  <c r="I424" i="3"/>
  <c r="H424" i="3"/>
  <c r="G424" i="3"/>
  <c r="F424" i="3"/>
  <c r="B418" i="3"/>
  <c r="A418" i="3"/>
  <c r="J417" i="3"/>
  <c r="I417" i="3"/>
  <c r="H417" i="3"/>
  <c r="H425" i="3" s="1"/>
  <c r="G417" i="3"/>
  <c r="F417" i="3"/>
  <c r="B411" i="3"/>
  <c r="A411" i="3"/>
  <c r="J410" i="3"/>
  <c r="I410" i="3"/>
  <c r="H410" i="3"/>
  <c r="G410" i="3"/>
  <c r="F410" i="3"/>
  <c r="B406" i="3"/>
  <c r="A406" i="3"/>
  <c r="J405" i="3"/>
  <c r="I405" i="3"/>
  <c r="H405" i="3"/>
  <c r="G405" i="3"/>
  <c r="F405" i="3"/>
  <c r="B396" i="3"/>
  <c r="A396" i="3"/>
  <c r="J395" i="3"/>
  <c r="I395" i="3"/>
  <c r="H395" i="3"/>
  <c r="G395" i="3"/>
  <c r="F395" i="3"/>
  <c r="B392" i="3"/>
  <c r="A392" i="3"/>
  <c r="L391" i="3"/>
  <c r="J391" i="3"/>
  <c r="J425" i="3" s="1"/>
  <c r="I391" i="3"/>
  <c r="I425" i="3" s="1"/>
  <c r="H391" i="3"/>
  <c r="G391" i="3"/>
  <c r="G425" i="3" s="1"/>
  <c r="F391" i="3"/>
  <c r="F425" i="3" s="1"/>
  <c r="B383" i="3"/>
  <c r="A383" i="3"/>
  <c r="J382" i="3"/>
  <c r="I382" i="3"/>
  <c r="H382" i="3"/>
  <c r="G382" i="3"/>
  <c r="F382" i="3"/>
  <c r="B376" i="3"/>
  <c r="A376" i="3"/>
  <c r="J375" i="3"/>
  <c r="I375" i="3"/>
  <c r="H375" i="3"/>
  <c r="G375" i="3"/>
  <c r="F375" i="3"/>
  <c r="B369" i="3"/>
  <c r="A369" i="3"/>
  <c r="J368" i="3"/>
  <c r="I368" i="3"/>
  <c r="H368" i="3"/>
  <c r="G368" i="3"/>
  <c r="F368" i="3"/>
  <c r="B364" i="3"/>
  <c r="A364" i="3"/>
  <c r="J363" i="3"/>
  <c r="I363" i="3"/>
  <c r="H363" i="3"/>
  <c r="G363" i="3"/>
  <c r="F363" i="3"/>
  <c r="B354" i="3"/>
  <c r="A354" i="3"/>
  <c r="J353" i="3"/>
  <c r="I353" i="3"/>
  <c r="H353" i="3"/>
  <c r="G353" i="3"/>
  <c r="F353" i="3"/>
  <c r="B350" i="3"/>
  <c r="A350" i="3"/>
  <c r="L349" i="3"/>
  <c r="J349" i="3"/>
  <c r="J383" i="3" s="1"/>
  <c r="I349" i="3"/>
  <c r="I383" i="3" s="1"/>
  <c r="H349" i="3"/>
  <c r="H383" i="3" s="1"/>
  <c r="G349" i="3"/>
  <c r="G383" i="3" s="1"/>
  <c r="F349" i="3"/>
  <c r="F383" i="3" s="1"/>
  <c r="B341" i="3"/>
  <c r="A341" i="3"/>
  <c r="J340" i="3"/>
  <c r="I340" i="3"/>
  <c r="H340" i="3"/>
  <c r="G340" i="3"/>
  <c r="F340" i="3"/>
  <c r="B334" i="3"/>
  <c r="A334" i="3"/>
  <c r="J333" i="3"/>
  <c r="I333" i="3"/>
  <c r="I341" i="3" s="1"/>
  <c r="H333" i="3"/>
  <c r="G333" i="3"/>
  <c r="F333" i="3"/>
  <c r="B327" i="3"/>
  <c r="A327" i="3"/>
  <c r="J326" i="3"/>
  <c r="I326" i="3"/>
  <c r="H326" i="3"/>
  <c r="G326" i="3"/>
  <c r="F326" i="3"/>
  <c r="B322" i="3"/>
  <c r="A322" i="3"/>
  <c r="J321" i="3"/>
  <c r="I321" i="3"/>
  <c r="H321" i="3"/>
  <c r="G321" i="3"/>
  <c r="F321" i="3"/>
  <c r="B312" i="3"/>
  <c r="A312" i="3"/>
  <c r="J311" i="3"/>
  <c r="I311" i="3"/>
  <c r="H311" i="3"/>
  <c r="G311" i="3"/>
  <c r="F311" i="3"/>
  <c r="B308" i="3"/>
  <c r="A308" i="3"/>
  <c r="L307" i="3"/>
  <c r="J307" i="3"/>
  <c r="J341" i="3" s="1"/>
  <c r="I307" i="3"/>
  <c r="H307" i="3"/>
  <c r="H341" i="3" s="1"/>
  <c r="G307" i="3"/>
  <c r="G341" i="3" s="1"/>
  <c r="F307" i="3"/>
  <c r="F341" i="3" s="1"/>
  <c r="B299" i="3"/>
  <c r="A299" i="3"/>
  <c r="J298" i="3"/>
  <c r="I298" i="3"/>
  <c r="H298" i="3"/>
  <c r="G298" i="3"/>
  <c r="F298" i="3"/>
  <c r="B292" i="3"/>
  <c r="A292" i="3"/>
  <c r="J291" i="3"/>
  <c r="I291" i="3"/>
  <c r="H291" i="3"/>
  <c r="G291" i="3"/>
  <c r="F291" i="3"/>
  <c r="B285" i="3"/>
  <c r="A285" i="3"/>
  <c r="J284" i="3"/>
  <c r="I284" i="3"/>
  <c r="H284" i="3"/>
  <c r="G284" i="3"/>
  <c r="F284" i="3"/>
  <c r="B280" i="3"/>
  <c r="A280" i="3"/>
  <c r="J279" i="3"/>
  <c r="I279" i="3"/>
  <c r="H279" i="3"/>
  <c r="G279" i="3"/>
  <c r="F279" i="3"/>
  <c r="B270" i="3"/>
  <c r="A270" i="3"/>
  <c r="J269" i="3"/>
  <c r="I269" i="3"/>
  <c r="H269" i="3"/>
  <c r="G269" i="3"/>
  <c r="F269" i="3"/>
  <c r="B266" i="3"/>
  <c r="A266" i="3"/>
  <c r="L265" i="3"/>
  <c r="J265" i="3"/>
  <c r="J299" i="3" s="1"/>
  <c r="I265" i="3"/>
  <c r="I299" i="3" s="1"/>
  <c r="H265" i="3"/>
  <c r="H299" i="3" s="1"/>
  <c r="G265" i="3"/>
  <c r="G299" i="3" s="1"/>
  <c r="F265" i="3"/>
  <c r="F299" i="3" s="1"/>
  <c r="B257" i="3"/>
  <c r="A257" i="3"/>
  <c r="J256" i="3"/>
  <c r="I256" i="3"/>
  <c r="H256" i="3"/>
  <c r="G256" i="3"/>
  <c r="F256" i="3"/>
  <c r="B250" i="3"/>
  <c r="A250" i="3"/>
  <c r="J249" i="3"/>
  <c r="I249" i="3"/>
  <c r="H249" i="3"/>
  <c r="G249" i="3"/>
  <c r="F249" i="3"/>
  <c r="B243" i="3"/>
  <c r="A243" i="3"/>
  <c r="J242" i="3"/>
  <c r="I242" i="3"/>
  <c r="H242" i="3"/>
  <c r="G242" i="3"/>
  <c r="F242" i="3"/>
  <c r="B238" i="3"/>
  <c r="A238" i="3"/>
  <c r="J237" i="3"/>
  <c r="I237" i="3"/>
  <c r="H237" i="3"/>
  <c r="G237" i="3"/>
  <c r="F237" i="3"/>
  <c r="B228" i="3"/>
  <c r="A228" i="3"/>
  <c r="J227" i="3"/>
  <c r="I227" i="3"/>
  <c r="H227" i="3"/>
  <c r="G227" i="3"/>
  <c r="F227" i="3"/>
  <c r="B224" i="3"/>
  <c r="A224" i="3"/>
  <c r="L223" i="3"/>
  <c r="J223" i="3"/>
  <c r="J257" i="3" s="1"/>
  <c r="I223" i="3"/>
  <c r="I257" i="3" s="1"/>
  <c r="H223" i="3"/>
  <c r="H257" i="3" s="1"/>
  <c r="G223" i="3"/>
  <c r="G257" i="3" s="1"/>
  <c r="F223" i="3"/>
  <c r="F257" i="3" s="1"/>
  <c r="J215" i="3"/>
  <c r="B215" i="3"/>
  <c r="A215" i="3"/>
  <c r="J214" i="3"/>
  <c r="I214" i="3"/>
  <c r="H214" i="3"/>
  <c r="G214" i="3"/>
  <c r="F214" i="3"/>
  <c r="B208" i="3"/>
  <c r="A208" i="3"/>
  <c r="J207" i="3"/>
  <c r="I207" i="3"/>
  <c r="H207" i="3"/>
  <c r="G207" i="3"/>
  <c r="F207" i="3"/>
  <c r="B201" i="3"/>
  <c r="A201" i="3"/>
  <c r="J200" i="3"/>
  <c r="I200" i="3"/>
  <c r="H200" i="3"/>
  <c r="G200" i="3"/>
  <c r="F200" i="3"/>
  <c r="B196" i="3"/>
  <c r="A196" i="3"/>
  <c r="J195" i="3"/>
  <c r="I195" i="3"/>
  <c r="H195" i="3"/>
  <c r="G195" i="3"/>
  <c r="F195" i="3"/>
  <c r="B186" i="3"/>
  <c r="A186" i="3"/>
  <c r="J185" i="3"/>
  <c r="I185" i="3"/>
  <c r="H185" i="3"/>
  <c r="G185" i="3"/>
  <c r="F185" i="3"/>
  <c r="B182" i="3"/>
  <c r="A182" i="3"/>
  <c r="L181" i="3"/>
  <c r="J181" i="3"/>
  <c r="I181" i="3"/>
  <c r="I215" i="3" s="1"/>
  <c r="H181" i="3"/>
  <c r="H215" i="3" s="1"/>
  <c r="G181" i="3"/>
  <c r="G215" i="3" s="1"/>
  <c r="F181" i="3"/>
  <c r="F215" i="3" s="1"/>
  <c r="B173" i="3"/>
  <c r="A173" i="3"/>
  <c r="J172" i="3"/>
  <c r="I172" i="3"/>
  <c r="H172" i="3"/>
  <c r="G172" i="3"/>
  <c r="F172" i="3"/>
  <c r="B166" i="3"/>
  <c r="A166" i="3"/>
  <c r="J165" i="3"/>
  <c r="I165" i="3"/>
  <c r="H165" i="3"/>
  <c r="G165" i="3"/>
  <c r="F165" i="3"/>
  <c r="B159" i="3"/>
  <c r="A159" i="3"/>
  <c r="J158" i="3"/>
  <c r="I158" i="3"/>
  <c r="H158" i="3"/>
  <c r="G158" i="3"/>
  <c r="F158" i="3"/>
  <c r="B154" i="3"/>
  <c r="A154" i="3"/>
  <c r="J153" i="3"/>
  <c r="I153" i="3"/>
  <c r="H153" i="3"/>
  <c r="G153" i="3"/>
  <c r="F153" i="3"/>
  <c r="B144" i="3"/>
  <c r="A144" i="3"/>
  <c r="J143" i="3"/>
  <c r="I143" i="3"/>
  <c r="H143" i="3"/>
  <c r="G143" i="3"/>
  <c r="F143" i="3"/>
  <c r="B140" i="3"/>
  <c r="A140" i="3"/>
  <c r="L139" i="3"/>
  <c r="J139" i="3"/>
  <c r="J173" i="3" s="1"/>
  <c r="I139" i="3"/>
  <c r="I173" i="3" s="1"/>
  <c r="H139" i="3"/>
  <c r="H173" i="3" s="1"/>
  <c r="G139" i="3"/>
  <c r="G173" i="3" s="1"/>
  <c r="F139" i="3"/>
  <c r="F173" i="3" s="1"/>
  <c r="J131" i="3"/>
  <c r="B131" i="3"/>
  <c r="A131" i="3"/>
  <c r="J130" i="3"/>
  <c r="I130" i="3"/>
  <c r="H130" i="3"/>
  <c r="G130" i="3"/>
  <c r="F130" i="3"/>
  <c r="B124" i="3"/>
  <c r="A124" i="3"/>
  <c r="J123" i="3"/>
  <c r="I123" i="3"/>
  <c r="H123" i="3"/>
  <c r="G123" i="3"/>
  <c r="F123" i="3"/>
  <c r="B117" i="3"/>
  <c r="A117" i="3"/>
  <c r="J116" i="3"/>
  <c r="I116" i="3"/>
  <c r="H116" i="3"/>
  <c r="G116" i="3"/>
  <c r="F116" i="3"/>
  <c r="B112" i="3"/>
  <c r="A112" i="3"/>
  <c r="J111" i="3"/>
  <c r="I111" i="3"/>
  <c r="H111" i="3"/>
  <c r="G111" i="3"/>
  <c r="F111" i="3"/>
  <c r="B102" i="3"/>
  <c r="A102" i="3"/>
  <c r="J101" i="3"/>
  <c r="I101" i="3"/>
  <c r="H101" i="3"/>
  <c r="G101" i="3"/>
  <c r="F101" i="3"/>
  <c r="B98" i="3"/>
  <c r="A98" i="3"/>
  <c r="L97" i="3"/>
  <c r="J97" i="3"/>
  <c r="I97" i="3"/>
  <c r="I131" i="3" s="1"/>
  <c r="H97" i="3"/>
  <c r="H131" i="3" s="1"/>
  <c r="G97" i="3"/>
  <c r="G131" i="3" s="1"/>
  <c r="F97" i="3"/>
  <c r="F131" i="3" s="1"/>
  <c r="B89" i="3"/>
  <c r="A89" i="3"/>
  <c r="J88" i="3"/>
  <c r="I88" i="3"/>
  <c r="H88" i="3"/>
  <c r="G88" i="3"/>
  <c r="F88" i="3"/>
  <c r="B82" i="3"/>
  <c r="A82" i="3"/>
  <c r="J81" i="3"/>
  <c r="I81" i="3"/>
  <c r="H81" i="3"/>
  <c r="H89" i="3" s="1"/>
  <c r="G81" i="3"/>
  <c r="F81" i="3"/>
  <c r="B75" i="3"/>
  <c r="A75" i="3"/>
  <c r="J74" i="3"/>
  <c r="I74" i="3"/>
  <c r="H74" i="3"/>
  <c r="G74" i="3"/>
  <c r="F74" i="3"/>
  <c r="B70" i="3"/>
  <c r="A70" i="3"/>
  <c r="J69" i="3"/>
  <c r="I69" i="3"/>
  <c r="H69" i="3"/>
  <c r="G69" i="3"/>
  <c r="F69" i="3"/>
  <c r="B60" i="3"/>
  <c r="A60" i="3"/>
  <c r="J59" i="3"/>
  <c r="I59" i="3"/>
  <c r="H59" i="3"/>
  <c r="G59" i="3"/>
  <c r="F59" i="3"/>
  <c r="B56" i="3"/>
  <c r="A56" i="3"/>
  <c r="L55" i="3"/>
  <c r="J55" i="3"/>
  <c r="J89" i="3" s="1"/>
  <c r="I55" i="3"/>
  <c r="I89" i="3" s="1"/>
  <c r="H55" i="3"/>
  <c r="G55" i="3"/>
  <c r="G89" i="3" s="1"/>
  <c r="F55" i="3"/>
  <c r="F89" i="3" s="1"/>
  <c r="B47" i="3"/>
  <c r="A47" i="3"/>
  <c r="J46" i="3"/>
  <c r="I46" i="3"/>
  <c r="H46" i="3"/>
  <c r="G46" i="3"/>
  <c r="F46" i="3"/>
  <c r="B40" i="3"/>
  <c r="A40" i="3"/>
  <c r="J39" i="3"/>
  <c r="I39" i="3"/>
  <c r="H39" i="3"/>
  <c r="G39" i="3"/>
  <c r="F39" i="3"/>
  <c r="B33" i="3"/>
  <c r="A33" i="3"/>
  <c r="J32" i="3"/>
  <c r="I32" i="3"/>
  <c r="H32" i="3"/>
  <c r="G32" i="3"/>
  <c r="F32" i="3"/>
  <c r="B28" i="3"/>
  <c r="A28" i="3"/>
  <c r="J27" i="3"/>
  <c r="I27" i="3"/>
  <c r="H27" i="3"/>
  <c r="G27" i="3"/>
  <c r="F27" i="3"/>
  <c r="B18" i="3"/>
  <c r="A18" i="3"/>
  <c r="J17" i="3"/>
  <c r="I17" i="3"/>
  <c r="H17" i="3"/>
  <c r="G17" i="3"/>
  <c r="F17" i="3"/>
  <c r="B14" i="3"/>
  <c r="A14" i="3"/>
  <c r="L13" i="3"/>
  <c r="J13" i="3"/>
  <c r="J47" i="3" s="1"/>
  <c r="I13" i="3"/>
  <c r="I47" i="3" s="1"/>
  <c r="H13" i="3"/>
  <c r="H47" i="3" s="1"/>
  <c r="G13" i="3"/>
  <c r="G47" i="3" s="1"/>
  <c r="F13" i="3"/>
  <c r="F47" i="3" s="1"/>
  <c r="F594" i="3" s="1"/>
  <c r="B593" i="2"/>
  <c r="A593" i="2"/>
  <c r="J592" i="2"/>
  <c r="I592" i="2"/>
  <c r="H592" i="2"/>
  <c r="G592" i="2"/>
  <c r="F592" i="2"/>
  <c r="B586" i="2"/>
  <c r="A586" i="2"/>
  <c r="J585" i="2"/>
  <c r="I585" i="2"/>
  <c r="H585" i="2"/>
  <c r="G585" i="2"/>
  <c r="F585" i="2"/>
  <c r="B579" i="2"/>
  <c r="A579" i="2"/>
  <c r="J578" i="2"/>
  <c r="I578" i="2"/>
  <c r="H578" i="2"/>
  <c r="G578" i="2"/>
  <c r="F578" i="2"/>
  <c r="B574" i="2"/>
  <c r="A574" i="2"/>
  <c r="J573" i="2"/>
  <c r="I573" i="2"/>
  <c r="H573" i="2"/>
  <c r="G573" i="2"/>
  <c r="F573" i="2"/>
  <c r="B564" i="2"/>
  <c r="A564" i="2"/>
  <c r="J563" i="2"/>
  <c r="I563" i="2"/>
  <c r="H563" i="2"/>
  <c r="G563" i="2"/>
  <c r="F563" i="2"/>
  <c r="B560" i="2"/>
  <c r="A560" i="2"/>
  <c r="L559" i="2"/>
  <c r="J559" i="2"/>
  <c r="J593" i="2" s="1"/>
  <c r="I559" i="2"/>
  <c r="I593" i="2" s="1"/>
  <c r="H559" i="2"/>
  <c r="H593" i="2" s="1"/>
  <c r="G559" i="2"/>
  <c r="G593" i="2" s="1"/>
  <c r="F559" i="2"/>
  <c r="F593" i="2" s="1"/>
  <c r="F551" i="2"/>
  <c r="B551" i="2"/>
  <c r="A551" i="2"/>
  <c r="J550" i="2"/>
  <c r="I550" i="2"/>
  <c r="H550" i="2"/>
  <c r="G550" i="2"/>
  <c r="F550" i="2"/>
  <c r="B544" i="2"/>
  <c r="A544" i="2"/>
  <c r="J543" i="2"/>
  <c r="I543" i="2"/>
  <c r="H543" i="2"/>
  <c r="G543" i="2"/>
  <c r="F543" i="2"/>
  <c r="B537" i="2"/>
  <c r="A537" i="2"/>
  <c r="J536" i="2"/>
  <c r="I536" i="2"/>
  <c r="H536" i="2"/>
  <c r="G536" i="2"/>
  <c r="F536" i="2"/>
  <c r="B532" i="2"/>
  <c r="A532" i="2"/>
  <c r="J531" i="2"/>
  <c r="I531" i="2"/>
  <c r="H531" i="2"/>
  <c r="G531" i="2"/>
  <c r="F531" i="2"/>
  <c r="B522" i="2"/>
  <c r="A522" i="2"/>
  <c r="J521" i="2"/>
  <c r="I521" i="2"/>
  <c r="H521" i="2"/>
  <c r="G521" i="2"/>
  <c r="F521" i="2"/>
  <c r="B518" i="2"/>
  <c r="A518" i="2"/>
  <c r="L517" i="2"/>
  <c r="J517" i="2"/>
  <c r="J551" i="2" s="1"/>
  <c r="I517" i="2"/>
  <c r="I551" i="2" s="1"/>
  <c r="H517" i="2"/>
  <c r="H551" i="2" s="1"/>
  <c r="G517" i="2"/>
  <c r="G551" i="2" s="1"/>
  <c r="F517" i="2"/>
  <c r="B509" i="2"/>
  <c r="A509" i="2"/>
  <c r="J508" i="2"/>
  <c r="I508" i="2"/>
  <c r="H508" i="2"/>
  <c r="G508" i="2"/>
  <c r="F508" i="2"/>
  <c r="B502" i="2"/>
  <c r="A502" i="2"/>
  <c r="J501" i="2"/>
  <c r="I501" i="2"/>
  <c r="H501" i="2"/>
  <c r="G501" i="2"/>
  <c r="F501" i="2"/>
  <c r="B495" i="2"/>
  <c r="A495" i="2"/>
  <c r="J494" i="2"/>
  <c r="I494" i="2"/>
  <c r="H494" i="2"/>
  <c r="G494" i="2"/>
  <c r="F494" i="2"/>
  <c r="B490" i="2"/>
  <c r="A490" i="2"/>
  <c r="J489" i="2"/>
  <c r="I489" i="2"/>
  <c r="H489" i="2"/>
  <c r="G489" i="2"/>
  <c r="F489" i="2"/>
  <c r="B480" i="2"/>
  <c r="A480" i="2"/>
  <c r="J479" i="2"/>
  <c r="I479" i="2"/>
  <c r="H479" i="2"/>
  <c r="G479" i="2"/>
  <c r="F479" i="2"/>
  <c r="B476" i="2"/>
  <c r="A476" i="2"/>
  <c r="L475" i="2"/>
  <c r="J475" i="2"/>
  <c r="I475" i="2"/>
  <c r="I509" i="2" s="1"/>
  <c r="H475" i="2"/>
  <c r="G475" i="2"/>
  <c r="F475" i="2"/>
  <c r="F509" i="2" s="1"/>
  <c r="J467" i="2"/>
  <c r="B467" i="2"/>
  <c r="A467" i="2"/>
  <c r="J466" i="2"/>
  <c r="I466" i="2"/>
  <c r="H466" i="2"/>
  <c r="G466" i="2"/>
  <c r="F466" i="2"/>
  <c r="B460" i="2"/>
  <c r="A460" i="2"/>
  <c r="J459" i="2"/>
  <c r="I459" i="2"/>
  <c r="H459" i="2"/>
  <c r="G459" i="2"/>
  <c r="F459" i="2"/>
  <c r="B453" i="2"/>
  <c r="A453" i="2"/>
  <c r="J452" i="2"/>
  <c r="I452" i="2"/>
  <c r="H452" i="2"/>
  <c r="G452" i="2"/>
  <c r="F452" i="2"/>
  <c r="B448" i="2"/>
  <c r="A448" i="2"/>
  <c r="J447" i="2"/>
  <c r="I447" i="2"/>
  <c r="H447" i="2"/>
  <c r="G447" i="2"/>
  <c r="F447" i="2"/>
  <c r="B438" i="2"/>
  <c r="A438" i="2"/>
  <c r="J437" i="2"/>
  <c r="I437" i="2"/>
  <c r="H437" i="2"/>
  <c r="G437" i="2"/>
  <c r="F437" i="2"/>
  <c r="B434" i="2"/>
  <c r="A434" i="2"/>
  <c r="L433" i="2"/>
  <c r="J433" i="2"/>
  <c r="I433" i="2"/>
  <c r="I467" i="2" s="1"/>
  <c r="H433" i="2"/>
  <c r="H467" i="2" s="1"/>
  <c r="G433" i="2"/>
  <c r="G467" i="2" s="1"/>
  <c r="F433" i="2"/>
  <c r="F467" i="2" s="1"/>
  <c r="B425" i="2"/>
  <c r="A425" i="2"/>
  <c r="J424" i="2"/>
  <c r="I424" i="2"/>
  <c r="H424" i="2"/>
  <c r="G424" i="2"/>
  <c r="F424" i="2"/>
  <c r="B418" i="2"/>
  <c r="A418" i="2"/>
  <c r="J417" i="2"/>
  <c r="I417" i="2"/>
  <c r="H417" i="2"/>
  <c r="H425" i="2" s="1"/>
  <c r="G417" i="2"/>
  <c r="F417" i="2"/>
  <c r="B411" i="2"/>
  <c r="A411" i="2"/>
  <c r="J410" i="2"/>
  <c r="I410" i="2"/>
  <c r="H410" i="2"/>
  <c r="G410" i="2"/>
  <c r="F410" i="2"/>
  <c r="B406" i="2"/>
  <c r="A406" i="2"/>
  <c r="J405" i="2"/>
  <c r="I405" i="2"/>
  <c r="H405" i="2"/>
  <c r="G405" i="2"/>
  <c r="F405" i="2"/>
  <c r="B396" i="2"/>
  <c r="A396" i="2"/>
  <c r="J395" i="2"/>
  <c r="I395" i="2"/>
  <c r="H395" i="2"/>
  <c r="G395" i="2"/>
  <c r="F395" i="2"/>
  <c r="B392" i="2"/>
  <c r="A392" i="2"/>
  <c r="L391" i="2"/>
  <c r="J391" i="2"/>
  <c r="J425" i="2" s="1"/>
  <c r="I391" i="2"/>
  <c r="I425" i="2" s="1"/>
  <c r="H391" i="2"/>
  <c r="G391" i="2"/>
  <c r="G425" i="2" s="1"/>
  <c r="F391" i="2"/>
  <c r="F425" i="2" s="1"/>
  <c r="B383" i="2"/>
  <c r="A383" i="2"/>
  <c r="J382" i="2"/>
  <c r="I382" i="2"/>
  <c r="H382" i="2"/>
  <c r="G382" i="2"/>
  <c r="F382" i="2"/>
  <c r="B376" i="2"/>
  <c r="A376" i="2"/>
  <c r="J375" i="2"/>
  <c r="I375" i="2"/>
  <c r="H375" i="2"/>
  <c r="G375" i="2"/>
  <c r="F375" i="2"/>
  <c r="B369" i="2"/>
  <c r="A369" i="2"/>
  <c r="J368" i="2"/>
  <c r="I368" i="2"/>
  <c r="H368" i="2"/>
  <c r="G368" i="2"/>
  <c r="F368" i="2"/>
  <c r="B364" i="2"/>
  <c r="A364" i="2"/>
  <c r="J363" i="2"/>
  <c r="I363" i="2"/>
  <c r="H363" i="2"/>
  <c r="G363" i="2"/>
  <c r="F363" i="2"/>
  <c r="B354" i="2"/>
  <c r="A354" i="2"/>
  <c r="J353" i="2"/>
  <c r="I353" i="2"/>
  <c r="H353" i="2"/>
  <c r="G353" i="2"/>
  <c r="F353" i="2"/>
  <c r="B350" i="2"/>
  <c r="A350" i="2"/>
  <c r="L349" i="2"/>
  <c r="J349" i="2"/>
  <c r="J383" i="2" s="1"/>
  <c r="I349" i="2"/>
  <c r="I383" i="2" s="1"/>
  <c r="H349" i="2"/>
  <c r="H383" i="2" s="1"/>
  <c r="G349" i="2"/>
  <c r="G383" i="2" s="1"/>
  <c r="F349" i="2"/>
  <c r="F383" i="2" s="1"/>
  <c r="B341" i="2"/>
  <c r="A341" i="2"/>
  <c r="J340" i="2"/>
  <c r="I340" i="2"/>
  <c r="H340" i="2"/>
  <c r="G340" i="2"/>
  <c r="F340" i="2"/>
  <c r="B334" i="2"/>
  <c r="A334" i="2"/>
  <c r="J333" i="2"/>
  <c r="I333" i="2"/>
  <c r="I341" i="2" s="1"/>
  <c r="H333" i="2"/>
  <c r="G333" i="2"/>
  <c r="F333" i="2"/>
  <c r="B327" i="2"/>
  <c r="A327" i="2"/>
  <c r="J326" i="2"/>
  <c r="I326" i="2"/>
  <c r="H326" i="2"/>
  <c r="G326" i="2"/>
  <c r="F326" i="2"/>
  <c r="B322" i="2"/>
  <c r="A322" i="2"/>
  <c r="J321" i="2"/>
  <c r="I321" i="2"/>
  <c r="H321" i="2"/>
  <c r="G321" i="2"/>
  <c r="F321" i="2"/>
  <c r="B312" i="2"/>
  <c r="A312" i="2"/>
  <c r="J311" i="2"/>
  <c r="I311" i="2"/>
  <c r="H311" i="2"/>
  <c r="G311" i="2"/>
  <c r="F311" i="2"/>
  <c r="B308" i="2"/>
  <c r="A308" i="2"/>
  <c r="L307" i="2"/>
  <c r="J307" i="2"/>
  <c r="J341" i="2" s="1"/>
  <c r="I307" i="2"/>
  <c r="H307" i="2"/>
  <c r="H341" i="2" s="1"/>
  <c r="G307" i="2"/>
  <c r="G341" i="2" s="1"/>
  <c r="F307" i="2"/>
  <c r="F341" i="2" s="1"/>
  <c r="B299" i="2"/>
  <c r="A299" i="2"/>
  <c r="J298" i="2"/>
  <c r="I298" i="2"/>
  <c r="H298" i="2"/>
  <c r="G298" i="2"/>
  <c r="F298" i="2"/>
  <c r="B292" i="2"/>
  <c r="A292" i="2"/>
  <c r="J291" i="2"/>
  <c r="I291" i="2"/>
  <c r="H291" i="2"/>
  <c r="G291" i="2"/>
  <c r="F291" i="2"/>
  <c r="B285" i="2"/>
  <c r="A285" i="2"/>
  <c r="J284" i="2"/>
  <c r="I284" i="2"/>
  <c r="H284" i="2"/>
  <c r="G284" i="2"/>
  <c r="F284" i="2"/>
  <c r="B280" i="2"/>
  <c r="A280" i="2"/>
  <c r="J279" i="2"/>
  <c r="I279" i="2"/>
  <c r="H279" i="2"/>
  <c r="G279" i="2"/>
  <c r="F279" i="2"/>
  <c r="B270" i="2"/>
  <c r="A270" i="2"/>
  <c r="J269" i="2"/>
  <c r="I269" i="2"/>
  <c r="H269" i="2"/>
  <c r="G269" i="2"/>
  <c r="F269" i="2"/>
  <c r="B266" i="2"/>
  <c r="A266" i="2"/>
  <c r="L265" i="2"/>
  <c r="J265" i="2"/>
  <c r="J299" i="2" s="1"/>
  <c r="I265" i="2"/>
  <c r="I299" i="2" s="1"/>
  <c r="H265" i="2"/>
  <c r="H299" i="2" s="1"/>
  <c r="G265" i="2"/>
  <c r="G299" i="2" s="1"/>
  <c r="F265" i="2"/>
  <c r="F299" i="2" s="1"/>
  <c r="B257" i="2"/>
  <c r="A257" i="2"/>
  <c r="J256" i="2"/>
  <c r="I256" i="2"/>
  <c r="H256" i="2"/>
  <c r="G256" i="2"/>
  <c r="F256" i="2"/>
  <c r="B250" i="2"/>
  <c r="A250" i="2"/>
  <c r="J249" i="2"/>
  <c r="I249" i="2"/>
  <c r="H249" i="2"/>
  <c r="G249" i="2"/>
  <c r="F249" i="2"/>
  <c r="B243" i="2"/>
  <c r="A243" i="2"/>
  <c r="J242" i="2"/>
  <c r="I242" i="2"/>
  <c r="H242" i="2"/>
  <c r="G242" i="2"/>
  <c r="F242" i="2"/>
  <c r="B238" i="2"/>
  <c r="A238" i="2"/>
  <c r="J237" i="2"/>
  <c r="I237" i="2"/>
  <c r="H237" i="2"/>
  <c r="G237" i="2"/>
  <c r="F237" i="2"/>
  <c r="B228" i="2"/>
  <c r="A228" i="2"/>
  <c r="J227" i="2"/>
  <c r="I227" i="2"/>
  <c r="H227" i="2"/>
  <c r="G227" i="2"/>
  <c r="F227" i="2"/>
  <c r="B224" i="2"/>
  <c r="A224" i="2"/>
  <c r="L223" i="2"/>
  <c r="J223" i="2"/>
  <c r="J257" i="2" s="1"/>
  <c r="I223" i="2"/>
  <c r="I257" i="2" s="1"/>
  <c r="H223" i="2"/>
  <c r="H257" i="2" s="1"/>
  <c r="G223" i="2"/>
  <c r="G257" i="2" s="1"/>
  <c r="F223" i="2"/>
  <c r="F257" i="2" s="1"/>
  <c r="J215" i="2"/>
  <c r="B215" i="2"/>
  <c r="A215" i="2"/>
  <c r="J214" i="2"/>
  <c r="I214" i="2"/>
  <c r="H214" i="2"/>
  <c r="G214" i="2"/>
  <c r="F214" i="2"/>
  <c r="B208" i="2"/>
  <c r="A208" i="2"/>
  <c r="J207" i="2"/>
  <c r="I207" i="2"/>
  <c r="H207" i="2"/>
  <c r="G207" i="2"/>
  <c r="F207" i="2"/>
  <c r="B201" i="2"/>
  <c r="A201" i="2"/>
  <c r="J200" i="2"/>
  <c r="I200" i="2"/>
  <c r="H200" i="2"/>
  <c r="G200" i="2"/>
  <c r="F200" i="2"/>
  <c r="B196" i="2"/>
  <c r="A196" i="2"/>
  <c r="J195" i="2"/>
  <c r="I195" i="2"/>
  <c r="H195" i="2"/>
  <c r="G195" i="2"/>
  <c r="F195" i="2"/>
  <c r="B186" i="2"/>
  <c r="A186" i="2"/>
  <c r="J185" i="2"/>
  <c r="I185" i="2"/>
  <c r="H185" i="2"/>
  <c r="G185" i="2"/>
  <c r="F185" i="2"/>
  <c r="B182" i="2"/>
  <c r="A182" i="2"/>
  <c r="L181" i="2"/>
  <c r="J181" i="2"/>
  <c r="I181" i="2"/>
  <c r="I215" i="2" s="1"/>
  <c r="H181" i="2"/>
  <c r="H215" i="2" s="1"/>
  <c r="G181" i="2"/>
  <c r="G215" i="2" s="1"/>
  <c r="F181" i="2"/>
  <c r="F215" i="2" s="1"/>
  <c r="B173" i="2"/>
  <c r="A173" i="2"/>
  <c r="J172" i="2"/>
  <c r="I172" i="2"/>
  <c r="H172" i="2"/>
  <c r="G172" i="2"/>
  <c r="F172" i="2"/>
  <c r="B166" i="2"/>
  <c r="A166" i="2"/>
  <c r="J165" i="2"/>
  <c r="I165" i="2"/>
  <c r="H165" i="2"/>
  <c r="G165" i="2"/>
  <c r="F165" i="2"/>
  <c r="B159" i="2"/>
  <c r="A159" i="2"/>
  <c r="J158" i="2"/>
  <c r="I158" i="2"/>
  <c r="H158" i="2"/>
  <c r="G158" i="2"/>
  <c r="F158" i="2"/>
  <c r="B154" i="2"/>
  <c r="A154" i="2"/>
  <c r="J153" i="2"/>
  <c r="I153" i="2"/>
  <c r="H153" i="2"/>
  <c r="G153" i="2"/>
  <c r="F153" i="2"/>
  <c r="B144" i="2"/>
  <c r="A144" i="2"/>
  <c r="J143" i="2"/>
  <c r="I143" i="2"/>
  <c r="H143" i="2"/>
  <c r="G143" i="2"/>
  <c r="F143" i="2"/>
  <c r="B140" i="2"/>
  <c r="A140" i="2"/>
  <c r="L139" i="2"/>
  <c r="J139" i="2"/>
  <c r="J173" i="2" s="1"/>
  <c r="I139" i="2"/>
  <c r="I173" i="2" s="1"/>
  <c r="H139" i="2"/>
  <c r="H173" i="2" s="1"/>
  <c r="G139" i="2"/>
  <c r="G173" i="2" s="1"/>
  <c r="F139" i="2"/>
  <c r="F173" i="2" s="1"/>
  <c r="J131" i="2"/>
  <c r="B131" i="2"/>
  <c r="A131" i="2"/>
  <c r="J130" i="2"/>
  <c r="I130" i="2"/>
  <c r="H130" i="2"/>
  <c r="G130" i="2"/>
  <c r="F130" i="2"/>
  <c r="B124" i="2"/>
  <c r="A124" i="2"/>
  <c r="J123" i="2"/>
  <c r="I123" i="2"/>
  <c r="H123" i="2"/>
  <c r="G123" i="2"/>
  <c r="F123" i="2"/>
  <c r="B117" i="2"/>
  <c r="A117" i="2"/>
  <c r="J116" i="2"/>
  <c r="I116" i="2"/>
  <c r="H116" i="2"/>
  <c r="G116" i="2"/>
  <c r="F116" i="2"/>
  <c r="B112" i="2"/>
  <c r="A112" i="2"/>
  <c r="J111" i="2"/>
  <c r="I111" i="2"/>
  <c r="H111" i="2"/>
  <c r="G111" i="2"/>
  <c r="F111" i="2"/>
  <c r="B102" i="2"/>
  <c r="A102" i="2"/>
  <c r="J101" i="2"/>
  <c r="I101" i="2"/>
  <c r="H101" i="2"/>
  <c r="G101" i="2"/>
  <c r="F101" i="2"/>
  <c r="B98" i="2"/>
  <c r="A98" i="2"/>
  <c r="L97" i="2"/>
  <c r="J97" i="2"/>
  <c r="I97" i="2"/>
  <c r="I131" i="2" s="1"/>
  <c r="H97" i="2"/>
  <c r="H131" i="2" s="1"/>
  <c r="G97" i="2"/>
  <c r="G131" i="2" s="1"/>
  <c r="F97" i="2"/>
  <c r="F131" i="2" s="1"/>
  <c r="B89" i="2"/>
  <c r="A89" i="2"/>
  <c r="J88" i="2"/>
  <c r="I88" i="2"/>
  <c r="H88" i="2"/>
  <c r="G88" i="2"/>
  <c r="F88" i="2"/>
  <c r="B82" i="2"/>
  <c r="A82" i="2"/>
  <c r="J81" i="2"/>
  <c r="I81" i="2"/>
  <c r="H81" i="2"/>
  <c r="H89" i="2" s="1"/>
  <c r="G81" i="2"/>
  <c r="F81" i="2"/>
  <c r="B75" i="2"/>
  <c r="A75" i="2"/>
  <c r="J74" i="2"/>
  <c r="I74" i="2"/>
  <c r="H74" i="2"/>
  <c r="G74" i="2"/>
  <c r="F74" i="2"/>
  <c r="B70" i="2"/>
  <c r="A70" i="2"/>
  <c r="J69" i="2"/>
  <c r="I69" i="2"/>
  <c r="H69" i="2"/>
  <c r="G69" i="2"/>
  <c r="F69" i="2"/>
  <c r="B60" i="2"/>
  <c r="A60" i="2"/>
  <c r="J59" i="2"/>
  <c r="I59" i="2"/>
  <c r="H59" i="2"/>
  <c r="G59" i="2"/>
  <c r="F59" i="2"/>
  <c r="B56" i="2"/>
  <c r="A56" i="2"/>
  <c r="L55" i="2"/>
  <c r="J55" i="2"/>
  <c r="J89" i="2" s="1"/>
  <c r="I55" i="2"/>
  <c r="I89" i="2" s="1"/>
  <c r="H55" i="2"/>
  <c r="G55" i="2"/>
  <c r="G89" i="2" s="1"/>
  <c r="F55" i="2"/>
  <c r="F89" i="2" s="1"/>
  <c r="B47" i="2"/>
  <c r="A47" i="2"/>
  <c r="J46" i="2"/>
  <c r="I46" i="2"/>
  <c r="H46" i="2"/>
  <c r="G46" i="2"/>
  <c r="F46" i="2"/>
  <c r="B40" i="2"/>
  <c r="A40" i="2"/>
  <c r="J39" i="2"/>
  <c r="I39" i="2"/>
  <c r="H39" i="2"/>
  <c r="G39" i="2"/>
  <c r="F39" i="2"/>
  <c r="B33" i="2"/>
  <c r="A33" i="2"/>
  <c r="J32" i="2"/>
  <c r="I32" i="2"/>
  <c r="H32" i="2"/>
  <c r="G32" i="2"/>
  <c r="F32" i="2"/>
  <c r="B28" i="2"/>
  <c r="A28" i="2"/>
  <c r="J27" i="2"/>
  <c r="I27" i="2"/>
  <c r="H27" i="2"/>
  <c r="G27" i="2"/>
  <c r="F27" i="2"/>
  <c r="B18" i="2"/>
  <c r="A18" i="2"/>
  <c r="J17" i="2"/>
  <c r="I17" i="2"/>
  <c r="H17" i="2"/>
  <c r="G17" i="2"/>
  <c r="F17" i="2"/>
  <c r="B14" i="2"/>
  <c r="A14" i="2"/>
  <c r="L13" i="2"/>
  <c r="J13" i="2"/>
  <c r="J47" i="2" s="1"/>
  <c r="I13" i="2"/>
  <c r="I47" i="2" s="1"/>
  <c r="H13" i="2"/>
  <c r="H47" i="2" s="1"/>
  <c r="G13" i="2"/>
  <c r="G47" i="2" s="1"/>
  <c r="F13" i="2"/>
  <c r="F47" i="2" s="1"/>
  <c r="F594" i="2" s="1"/>
  <c r="J509" i="2" l="1"/>
  <c r="J594" i="2" s="1"/>
  <c r="G509" i="2"/>
  <c r="G594" i="2" s="1"/>
  <c r="H509" i="2"/>
  <c r="J509" i="3"/>
  <c r="J594" i="3" s="1"/>
  <c r="I509" i="4"/>
  <c r="I594" i="4" s="1"/>
  <c r="F509" i="5"/>
  <c r="F509" i="6"/>
  <c r="F594" i="6" s="1"/>
  <c r="G509" i="6"/>
  <c r="G594" i="6" s="1"/>
  <c r="H509" i="6"/>
  <c r="H594" i="6" s="1"/>
  <c r="I509" i="6"/>
  <c r="I594" i="6" s="1"/>
  <c r="J509" i="6"/>
  <c r="J594" i="6" s="1"/>
  <c r="J509" i="5"/>
  <c r="J594" i="5" s="1"/>
  <c r="F509" i="7"/>
  <c r="F594" i="7" s="1"/>
  <c r="J509" i="7"/>
  <c r="J594" i="7" s="1"/>
  <c r="I509" i="7"/>
  <c r="H509" i="7"/>
  <c r="G509" i="7"/>
  <c r="G594" i="7" s="1"/>
  <c r="H509" i="8"/>
  <c r="F509" i="8"/>
  <c r="I509" i="8"/>
  <c r="I594" i="8" s="1"/>
  <c r="H594" i="8"/>
  <c r="G509" i="8"/>
  <c r="G594" i="8" s="1"/>
  <c r="J509" i="9"/>
  <c r="I509" i="9"/>
  <c r="F509" i="10"/>
  <c r="J509" i="10"/>
  <c r="J594" i="10" s="1"/>
  <c r="I594" i="10"/>
  <c r="H509" i="10"/>
  <c r="H594" i="10" s="1"/>
  <c r="G509" i="10"/>
  <c r="G594" i="10" s="1"/>
  <c r="F594" i="10"/>
  <c r="J594" i="9"/>
  <c r="I594" i="9"/>
  <c r="G594" i="9"/>
  <c r="H594" i="9"/>
  <c r="F551" i="9"/>
  <c r="F594" i="9" s="1"/>
  <c r="J551" i="9"/>
  <c r="F594" i="8"/>
  <c r="J594" i="8"/>
  <c r="I594" i="7"/>
  <c r="H594" i="7"/>
  <c r="G509" i="5"/>
  <c r="G594" i="5" s="1"/>
  <c r="H509" i="5"/>
  <c r="H594" i="5" s="1"/>
  <c r="I509" i="5"/>
  <c r="F509" i="4"/>
  <c r="G509" i="4"/>
  <c r="G594" i="4" s="1"/>
  <c r="J509" i="4"/>
  <c r="J594" i="4" s="1"/>
  <c r="I594" i="5"/>
  <c r="F594" i="5"/>
  <c r="H594" i="4"/>
  <c r="F594" i="4"/>
  <c r="G509" i="3"/>
  <c r="G594" i="3" s="1"/>
  <c r="H509" i="3"/>
  <c r="H594" i="3" s="1"/>
  <c r="I509" i="3"/>
  <c r="I594" i="3" s="1"/>
  <c r="I594" i="2"/>
  <c r="H594" i="2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I383" i="1" s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H257" i="1" s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G509" i="1" l="1"/>
  <c r="F425" i="1"/>
  <c r="J425" i="1"/>
  <c r="G425" i="1"/>
  <c r="H425" i="1"/>
  <c r="G467" i="1"/>
  <c r="H467" i="1"/>
  <c r="I467" i="1"/>
  <c r="H509" i="1"/>
  <c r="I509" i="1"/>
  <c r="F509" i="1"/>
  <c r="J509" i="1"/>
  <c r="F383" i="1"/>
  <c r="J383" i="1"/>
  <c r="G383" i="1"/>
  <c r="I341" i="1"/>
  <c r="F341" i="1"/>
  <c r="J341" i="1"/>
  <c r="H299" i="1"/>
  <c r="I299" i="1"/>
  <c r="F299" i="1"/>
  <c r="J299" i="1"/>
  <c r="F257" i="1"/>
  <c r="J257" i="1"/>
  <c r="G257" i="1"/>
  <c r="I215" i="1"/>
  <c r="F215" i="1"/>
  <c r="J215" i="1"/>
  <c r="H131" i="1"/>
  <c r="I131" i="1"/>
  <c r="F89" i="1"/>
  <c r="J89" i="1"/>
  <c r="G89" i="1"/>
  <c r="I47" i="1"/>
  <c r="F47" i="1"/>
  <c r="J47" i="1"/>
  <c r="G47" i="1"/>
  <c r="I594" i="1" l="1"/>
  <c r="H594" i="1"/>
  <c r="F594" i="1"/>
  <c r="G594" i="1"/>
  <c r="J594" i="1"/>
  <c r="L207" i="5" l="1"/>
  <c r="L536" i="5"/>
  <c r="L531" i="5"/>
  <c r="L593" i="7"/>
  <c r="L563" i="7"/>
  <c r="L395" i="10"/>
  <c r="L425" i="10"/>
  <c r="L69" i="2"/>
  <c r="L74" i="2"/>
  <c r="L447" i="9"/>
  <c r="L452" i="9"/>
  <c r="L88" i="3"/>
  <c r="L425" i="4"/>
  <c r="L395" i="4"/>
  <c r="L256" i="5"/>
  <c r="L227" i="4"/>
  <c r="L257" i="4"/>
  <c r="L237" i="10"/>
  <c r="L242" i="10"/>
  <c r="L111" i="5"/>
  <c r="L116" i="5"/>
  <c r="L32" i="9"/>
  <c r="L27" i="9"/>
  <c r="L573" i="5"/>
  <c r="L578" i="5"/>
  <c r="L269" i="10"/>
  <c r="L299" i="10"/>
  <c r="L383" i="1"/>
  <c r="L353" i="1"/>
  <c r="L242" i="7"/>
  <c r="L237" i="7"/>
  <c r="L494" i="3"/>
  <c r="L489" i="3"/>
  <c r="L165" i="7"/>
  <c r="L437" i="1"/>
  <c r="L467" i="1"/>
  <c r="L509" i="4"/>
  <c r="L479" i="4"/>
  <c r="L153" i="4"/>
  <c r="L158" i="4"/>
  <c r="L249" i="2"/>
  <c r="L227" i="2"/>
  <c r="L257" i="2"/>
  <c r="L101" i="2"/>
  <c r="L131" i="2"/>
  <c r="L405" i="7"/>
  <c r="L410" i="7"/>
  <c r="L165" i="5"/>
  <c r="L467" i="10"/>
  <c r="L437" i="10"/>
  <c r="L88" i="6"/>
  <c r="L417" i="2"/>
  <c r="L143" i="5"/>
  <c r="L173" i="5"/>
  <c r="L158" i="2"/>
  <c r="L153" i="2"/>
  <c r="L417" i="4"/>
  <c r="L494" i="8"/>
  <c r="L489" i="8"/>
  <c r="L551" i="9"/>
  <c r="L521" i="9"/>
  <c r="L227" i="5"/>
  <c r="L257" i="5"/>
  <c r="L573" i="6"/>
  <c r="L578" i="6"/>
  <c r="L467" i="5"/>
  <c r="L437" i="5"/>
  <c r="L594" i="8"/>
  <c r="L279" i="7"/>
  <c r="L284" i="7"/>
  <c r="L185" i="3"/>
  <c r="L215" i="3"/>
  <c r="L227" i="1"/>
  <c r="L257" i="1"/>
  <c r="L173" i="3"/>
  <c r="L143" i="3"/>
  <c r="L521" i="8"/>
  <c r="L551" i="8"/>
  <c r="L131" i="7"/>
  <c r="L101" i="7"/>
  <c r="L417" i="7"/>
  <c r="L424" i="6"/>
  <c r="L116" i="7"/>
  <c r="L111" i="7"/>
  <c r="L195" i="7"/>
  <c r="L200" i="7"/>
  <c r="L333" i="3"/>
  <c r="L594" i="5"/>
  <c r="L508" i="1"/>
  <c r="L489" i="1"/>
  <c r="L494" i="1"/>
  <c r="L130" i="3"/>
  <c r="L32" i="2"/>
  <c r="L27" i="2"/>
  <c r="L437" i="7"/>
  <c r="L467" i="7"/>
  <c r="L27" i="8"/>
  <c r="L32" i="8"/>
  <c r="L59" i="9"/>
  <c r="L89" i="9"/>
  <c r="L447" i="3"/>
  <c r="L452" i="3"/>
  <c r="L573" i="10"/>
  <c r="L578" i="10"/>
  <c r="L130" i="10"/>
  <c r="L311" i="8"/>
  <c r="L341" i="8"/>
  <c r="L101" i="6"/>
  <c r="L131" i="6"/>
  <c r="L452" i="2"/>
  <c r="L447" i="2"/>
  <c r="L74" i="5"/>
  <c r="L69" i="5"/>
  <c r="L341" i="5"/>
  <c r="L311" i="5"/>
  <c r="L59" i="8"/>
  <c r="L89" i="8"/>
  <c r="L363" i="1"/>
  <c r="L368" i="1"/>
  <c r="L395" i="6"/>
  <c r="L425" i="6"/>
  <c r="L185" i="5"/>
  <c r="L215" i="5"/>
  <c r="L521" i="2"/>
  <c r="L551" i="2"/>
  <c r="L279" i="5"/>
  <c r="L284" i="5"/>
  <c r="L89" i="1"/>
  <c r="L59" i="1"/>
  <c r="L27" i="7"/>
  <c r="L32" i="7"/>
  <c r="L311" i="3"/>
  <c r="L341" i="3"/>
  <c r="L207" i="7"/>
  <c r="L172" i="8"/>
  <c r="L508" i="4"/>
  <c r="L214" i="3"/>
  <c r="L158" i="9"/>
  <c r="L153" i="9"/>
  <c r="L340" i="3"/>
  <c r="L249" i="3"/>
  <c r="L594" i="2"/>
  <c r="L459" i="9"/>
  <c r="L237" i="8"/>
  <c r="L242" i="8"/>
  <c r="L158" i="6"/>
  <c r="L153" i="6"/>
  <c r="L437" i="6"/>
  <c r="L467" i="6"/>
  <c r="L578" i="3"/>
  <c r="L573" i="3"/>
  <c r="L256" i="10"/>
  <c r="L39" i="8"/>
  <c r="L116" i="6"/>
  <c r="L111" i="6"/>
  <c r="L59" i="7"/>
  <c r="L89" i="7"/>
  <c r="L340" i="6"/>
  <c r="L284" i="8"/>
  <c r="L279" i="8"/>
  <c r="L123" i="4"/>
  <c r="L101" i="5"/>
  <c r="L131" i="5"/>
  <c r="L383" i="10"/>
  <c r="L353" i="10"/>
  <c r="L242" i="6"/>
  <c r="L237" i="6"/>
  <c r="L173" i="2"/>
  <c r="L143" i="2"/>
  <c r="L326" i="1"/>
  <c r="L321" i="1"/>
  <c r="L249" i="9"/>
  <c r="L279" i="6"/>
  <c r="L284" i="6"/>
  <c r="L563" i="4"/>
  <c r="L593" i="4"/>
  <c r="L466" i="7"/>
  <c r="L227" i="10"/>
  <c r="L257" i="10"/>
  <c r="L395" i="7"/>
  <c r="L425" i="7"/>
  <c r="L237" i="5"/>
  <c r="L242" i="5"/>
  <c r="L257" i="7"/>
  <c r="L227" i="7"/>
  <c r="L383" i="7"/>
  <c r="L353" i="7"/>
  <c r="L410" i="6"/>
  <c r="L405" i="6"/>
  <c r="L563" i="6"/>
  <c r="L593" i="6"/>
  <c r="L466" i="5"/>
  <c r="L509" i="10"/>
  <c r="L479" i="10"/>
  <c r="L508" i="10"/>
  <c r="L116" i="3"/>
  <c r="L111" i="3"/>
  <c r="L340" i="1"/>
  <c r="L69" i="6"/>
  <c r="L74" i="6"/>
  <c r="L257" i="8"/>
  <c r="L227" i="8"/>
  <c r="L116" i="10"/>
  <c r="L111" i="10"/>
  <c r="L59" i="2"/>
  <c r="L89" i="2"/>
  <c r="L593" i="3"/>
  <c r="L563" i="3"/>
  <c r="L116" i="1"/>
  <c r="L111" i="1"/>
  <c r="L311" i="1"/>
  <c r="L341" i="1"/>
  <c r="L479" i="1"/>
  <c r="L509" i="1"/>
  <c r="L321" i="7"/>
  <c r="L326" i="7"/>
  <c r="L521" i="3"/>
  <c r="L551" i="3"/>
  <c r="L494" i="9"/>
  <c r="L489" i="9"/>
  <c r="L256" i="9"/>
  <c r="L299" i="9"/>
  <c r="L269" i="9"/>
  <c r="L172" i="9"/>
  <c r="L489" i="6"/>
  <c r="L494" i="6"/>
  <c r="L375" i="6"/>
  <c r="L39" i="3"/>
  <c r="L459" i="5"/>
  <c r="L592" i="1"/>
  <c r="L395" i="1"/>
  <c r="L425" i="1"/>
  <c r="L172" i="7"/>
  <c r="L550" i="8"/>
  <c r="L88" i="7"/>
  <c r="L173" i="6"/>
  <c r="L143" i="6"/>
  <c r="L363" i="4"/>
  <c r="L368" i="4"/>
  <c r="L321" i="3"/>
  <c r="L326" i="3"/>
  <c r="L214" i="4"/>
  <c r="L573" i="4"/>
  <c r="L578" i="4"/>
  <c r="L467" i="2"/>
  <c r="L437" i="2"/>
  <c r="L508" i="7"/>
  <c r="L395" i="2"/>
  <c r="L425" i="2"/>
  <c r="L447" i="1"/>
  <c r="L452" i="1"/>
  <c r="L521" i="1"/>
  <c r="L551" i="1"/>
  <c r="L237" i="3"/>
  <c r="L242" i="3"/>
  <c r="L326" i="8"/>
  <c r="L321" i="8"/>
  <c r="L563" i="8"/>
  <c r="L593" i="8"/>
  <c r="L89" i="3"/>
  <c r="L59" i="3"/>
  <c r="L284" i="10"/>
  <c r="L279" i="10"/>
  <c r="L74" i="10"/>
  <c r="L69" i="10"/>
  <c r="L501" i="10"/>
  <c r="L299" i="8"/>
  <c r="L269" i="8"/>
  <c r="L227" i="6"/>
  <c r="L257" i="6"/>
  <c r="L333" i="2"/>
  <c r="L341" i="6"/>
  <c r="L311" i="6"/>
  <c r="L592" i="4"/>
  <c r="L299" i="5"/>
  <c r="L269" i="5"/>
  <c r="L489" i="5"/>
  <c r="L494" i="5"/>
  <c r="L447" i="5"/>
  <c r="L452" i="5"/>
  <c r="L536" i="4"/>
  <c r="L531" i="4"/>
  <c r="L69" i="3"/>
  <c r="L74" i="3"/>
  <c r="L447" i="8"/>
  <c r="L452" i="8"/>
  <c r="L32" i="5"/>
  <c r="L27" i="5"/>
  <c r="L341" i="7"/>
  <c r="L311" i="7"/>
  <c r="L585" i="8"/>
  <c r="L578" i="9"/>
  <c r="L573" i="9"/>
  <c r="L257" i="3"/>
  <c r="L227" i="3"/>
  <c r="L81" i="4"/>
  <c r="L27" i="3"/>
  <c r="L32" i="3"/>
  <c r="L585" i="7"/>
  <c r="L543" i="6"/>
  <c r="L501" i="4"/>
  <c r="L395" i="8"/>
  <c r="L425" i="8"/>
  <c r="L116" i="8"/>
  <c r="L111" i="8"/>
  <c r="L383" i="8"/>
  <c r="L353" i="8"/>
  <c r="L509" i="2"/>
  <c r="L479" i="2"/>
  <c r="L459" i="4"/>
  <c r="L207" i="9"/>
  <c r="L375" i="7"/>
  <c r="L81" i="9"/>
  <c r="L333" i="1"/>
  <c r="L585" i="10"/>
  <c r="L256" i="7"/>
  <c r="L39" i="6"/>
  <c r="L200" i="1"/>
  <c r="L195" i="1"/>
  <c r="L341" i="4"/>
  <c r="L311" i="4"/>
  <c r="L153" i="3"/>
  <c r="L158" i="3"/>
  <c r="L563" i="1"/>
  <c r="L593" i="1"/>
  <c r="L447" i="7"/>
  <c r="L452" i="7"/>
  <c r="L74" i="4"/>
  <c r="L69" i="4"/>
  <c r="L195" i="3"/>
  <c r="L200" i="3"/>
  <c r="L447" i="10"/>
  <c r="L452" i="10"/>
  <c r="L215" i="9"/>
  <c r="L185" i="9"/>
  <c r="L123" i="8"/>
  <c r="L573" i="8"/>
  <c r="L578" i="8"/>
  <c r="L405" i="8"/>
  <c r="L410" i="8"/>
  <c r="L200" i="4"/>
  <c r="L195" i="4"/>
  <c r="L585" i="2"/>
  <c r="L101" i="9"/>
  <c r="L131" i="9"/>
  <c r="L215" i="7"/>
  <c r="L185" i="7"/>
  <c r="L425" i="9"/>
  <c r="L395" i="9"/>
  <c r="L447" i="6"/>
  <c r="L452" i="6"/>
  <c r="L466" i="2"/>
  <c r="L153" i="8"/>
  <c r="L158" i="8"/>
  <c r="L27" i="4"/>
  <c r="L32" i="4"/>
  <c r="L299" i="1"/>
  <c r="L269" i="1"/>
  <c r="L59" i="10"/>
  <c r="L89" i="10"/>
  <c r="L326" i="10"/>
  <c r="L321" i="10"/>
  <c r="L531" i="8"/>
  <c r="L536" i="8"/>
  <c r="L185" i="1"/>
  <c r="L215" i="1"/>
  <c r="L299" i="7"/>
  <c r="L269" i="7"/>
  <c r="L479" i="6"/>
  <c r="L509" i="6"/>
  <c r="L333" i="9"/>
  <c r="L368" i="8"/>
  <c r="L363" i="8"/>
  <c r="L153" i="5"/>
  <c r="L158" i="5"/>
  <c r="L279" i="9"/>
  <c r="L284" i="9"/>
  <c r="L279" i="3"/>
  <c r="L284" i="3"/>
  <c r="L165" i="10"/>
  <c r="L284" i="1"/>
  <c r="L279" i="1"/>
  <c r="L291" i="8"/>
  <c r="L405" i="10"/>
  <c r="L410" i="10"/>
  <c r="L214" i="5"/>
  <c r="L46" i="7"/>
  <c r="L550" i="1"/>
  <c r="L89" i="4"/>
  <c r="L59" i="4"/>
  <c r="L74" i="9"/>
  <c r="L69" i="9"/>
  <c r="L27" i="6"/>
  <c r="L32" i="6"/>
  <c r="L466" i="4"/>
  <c r="L249" i="6"/>
  <c r="L214" i="10"/>
  <c r="L69" i="8"/>
  <c r="L74" i="8"/>
  <c r="L214" i="9"/>
  <c r="L46" i="2"/>
  <c r="L550" i="4"/>
  <c r="L405" i="3"/>
  <c r="L410" i="3"/>
  <c r="L81" i="6"/>
  <c r="L447" i="4"/>
  <c r="L452" i="4"/>
  <c r="L111" i="9"/>
  <c r="L116" i="9"/>
  <c r="L536" i="10"/>
  <c r="L531" i="10"/>
  <c r="L237" i="9"/>
  <c r="L242" i="9"/>
  <c r="L131" i="10"/>
  <c r="L101" i="10"/>
  <c r="L479" i="5"/>
  <c r="L509" i="5"/>
  <c r="L340" i="4"/>
  <c r="L153" i="10"/>
  <c r="L158" i="10"/>
  <c r="L69" i="7"/>
  <c r="L74" i="7"/>
  <c r="L395" i="3"/>
  <c r="L425" i="3"/>
  <c r="L131" i="1"/>
  <c r="L101" i="1"/>
  <c r="L368" i="2"/>
  <c r="L363" i="2"/>
  <c r="L592" i="6"/>
  <c r="L326" i="4"/>
  <c r="L321" i="4"/>
  <c r="L424" i="3"/>
  <c r="L321" i="6"/>
  <c r="L326" i="6"/>
  <c r="L284" i="4"/>
  <c r="L279" i="4"/>
  <c r="L131" i="8"/>
  <c r="L101" i="8"/>
  <c r="L405" i="2"/>
  <c r="L410" i="2"/>
  <c r="L185" i="4"/>
  <c r="L215" i="4"/>
  <c r="L563" i="5"/>
  <c r="L593" i="5"/>
  <c r="L536" i="6"/>
  <c r="L531" i="6"/>
  <c r="L383" i="2"/>
  <c r="L353" i="2"/>
  <c r="L143" i="7"/>
  <c r="L173" i="7"/>
  <c r="L298" i="1"/>
  <c r="L410" i="4"/>
  <c r="L405" i="4"/>
  <c r="L74" i="1"/>
  <c r="L69" i="1"/>
  <c r="L130" i="6"/>
  <c r="L321" i="2"/>
  <c r="L326" i="2"/>
  <c r="L573" i="7"/>
  <c r="L578" i="7"/>
  <c r="L353" i="9"/>
  <c r="L383" i="9"/>
  <c r="L494" i="2"/>
  <c r="L489" i="2"/>
  <c r="L165" i="8"/>
  <c r="L123" i="6"/>
  <c r="L509" i="3"/>
  <c r="L479" i="3"/>
  <c r="L256" i="3"/>
  <c r="L200" i="5"/>
  <c r="L195" i="5"/>
  <c r="L467" i="9"/>
  <c r="L437" i="9"/>
  <c r="L88" i="5"/>
  <c r="L382" i="6"/>
  <c r="L130" i="7"/>
  <c r="L459" i="6"/>
  <c r="L256" i="1"/>
  <c r="L340" i="9"/>
  <c r="L165" i="9"/>
  <c r="L459" i="8"/>
  <c r="L291" i="2"/>
  <c r="L291" i="1"/>
  <c r="L459" i="3"/>
  <c r="L585" i="4"/>
  <c r="L424" i="8"/>
  <c r="L111" i="4"/>
  <c r="L116" i="4"/>
  <c r="L299" i="4"/>
  <c r="L269" i="4"/>
  <c r="L531" i="2"/>
  <c r="L536" i="2"/>
  <c r="L375" i="8"/>
  <c r="L158" i="1"/>
  <c r="L153" i="1"/>
  <c r="L165" i="4"/>
  <c r="L311" i="10"/>
  <c r="L341" i="10"/>
  <c r="L172" i="2"/>
  <c r="L215" i="8"/>
  <c r="L185" i="8"/>
  <c r="L298" i="5"/>
  <c r="L27" i="10"/>
  <c r="L32" i="10"/>
  <c r="L363" i="5"/>
  <c r="L368" i="5"/>
  <c r="L363" i="3"/>
  <c r="L368" i="3"/>
  <c r="L89" i="5"/>
  <c r="L59" i="5"/>
  <c r="L195" i="9"/>
  <c r="L200" i="9"/>
  <c r="L111" i="2"/>
  <c r="L116" i="2"/>
  <c r="L375" i="1"/>
  <c r="L593" i="9"/>
  <c r="L563" i="9"/>
  <c r="L185" i="6"/>
  <c r="L215" i="6"/>
  <c r="L494" i="7"/>
  <c r="L489" i="7"/>
  <c r="L467" i="3"/>
  <c r="L437" i="3"/>
  <c r="L536" i="3"/>
  <c r="L531" i="3"/>
  <c r="L353" i="4"/>
  <c r="L383" i="4"/>
  <c r="L593" i="2"/>
  <c r="L563" i="2"/>
  <c r="L536" i="9"/>
  <c r="L531" i="9"/>
  <c r="L466" i="6"/>
  <c r="L311" i="2"/>
  <c r="L341" i="2"/>
  <c r="L299" i="2"/>
  <c r="L269" i="2"/>
  <c r="L509" i="8"/>
  <c r="L479" i="8"/>
  <c r="L195" i="8"/>
  <c r="L200" i="8"/>
  <c r="L165" i="6"/>
  <c r="L363" i="6"/>
  <c r="L368" i="6"/>
  <c r="L46" i="10"/>
  <c r="L200" i="2"/>
  <c r="L195" i="2"/>
  <c r="L353" i="3"/>
  <c r="L383" i="3"/>
  <c r="L424" i="4"/>
  <c r="L46" i="5"/>
  <c r="L46" i="1"/>
  <c r="L321" i="9"/>
  <c r="L326" i="9"/>
  <c r="L508" i="6"/>
  <c r="L249" i="4"/>
  <c r="L417" i="5"/>
  <c r="L375" i="4"/>
  <c r="L81" i="10"/>
  <c r="L46" i="4"/>
  <c r="L130" i="2"/>
  <c r="L424" i="10"/>
  <c r="L81" i="2"/>
  <c r="L508" i="5"/>
  <c r="L563" i="10"/>
  <c r="L593" i="10"/>
  <c r="L269" i="6"/>
  <c r="L299" i="6"/>
  <c r="L363" i="9"/>
  <c r="L368" i="9"/>
  <c r="L195" i="10"/>
  <c r="L200" i="10"/>
  <c r="L130" i="9"/>
  <c r="L531" i="7"/>
  <c r="L536" i="7"/>
  <c r="L551" i="5"/>
  <c r="L521" i="5"/>
  <c r="L551" i="6"/>
  <c r="L521" i="6"/>
  <c r="L363" i="7"/>
  <c r="L368" i="7"/>
  <c r="L257" i="9"/>
  <c r="L227" i="9"/>
  <c r="L417" i="3"/>
  <c r="L123" i="1"/>
  <c r="L368" i="10"/>
  <c r="L363" i="10"/>
  <c r="L143" i="9"/>
  <c r="L173" i="9"/>
  <c r="L237" i="2"/>
  <c r="L242" i="2"/>
  <c r="L405" i="9"/>
  <c r="L410" i="9"/>
  <c r="L466" i="3"/>
  <c r="L173" i="10"/>
  <c r="L143" i="10"/>
  <c r="L291" i="5"/>
  <c r="L143" i="1"/>
  <c r="L173" i="1"/>
  <c r="L131" i="3"/>
  <c r="L101" i="3"/>
  <c r="L573" i="1"/>
  <c r="L578" i="1"/>
  <c r="L321" i="5"/>
  <c r="L326" i="5"/>
  <c r="L195" i="6"/>
  <c r="L200" i="6"/>
  <c r="L131" i="4"/>
  <c r="L101" i="4"/>
  <c r="L383" i="6"/>
  <c r="L353" i="6"/>
  <c r="L17" i="8"/>
  <c r="L47" i="8"/>
  <c r="L543" i="3"/>
  <c r="L437" i="8"/>
  <c r="L467" i="8"/>
  <c r="L242" i="4"/>
  <c r="L237" i="4"/>
  <c r="L17" i="5"/>
  <c r="L47" i="5"/>
  <c r="L291" i="4"/>
  <c r="L521" i="10"/>
  <c r="L551" i="10"/>
  <c r="L551" i="4"/>
  <c r="L521" i="4"/>
  <c r="L143" i="8"/>
  <c r="L173" i="8"/>
  <c r="L153" i="7"/>
  <c r="L158" i="7"/>
  <c r="L269" i="3"/>
  <c r="L299" i="3"/>
  <c r="L143" i="4"/>
  <c r="L173" i="4"/>
  <c r="L479" i="7"/>
  <c r="L509" i="7"/>
  <c r="L59" i="6"/>
  <c r="L89" i="6"/>
  <c r="L410" i="5"/>
  <c r="L405" i="5"/>
  <c r="L550" i="5"/>
  <c r="L425" i="5"/>
  <c r="L395" i="5"/>
  <c r="L172" i="6"/>
  <c r="L340" i="7"/>
  <c r="L489" i="10"/>
  <c r="L494" i="10"/>
  <c r="L467" i="4"/>
  <c r="L437" i="4"/>
  <c r="L382" i="8"/>
  <c r="L424" i="9"/>
  <c r="L214" i="1"/>
  <c r="L383" i="5"/>
  <c r="L353" i="5"/>
  <c r="L501" i="7"/>
  <c r="L298" i="2"/>
  <c r="L417" i="6"/>
  <c r="L17" i="2"/>
  <c r="L47" i="2"/>
  <c r="L207" i="2"/>
  <c r="L256" i="6"/>
  <c r="L382" i="2"/>
  <c r="L501" i="1"/>
  <c r="L17" i="10"/>
  <c r="L47" i="10"/>
  <c r="L594" i="10"/>
  <c r="L466" i="1"/>
  <c r="L375" i="9"/>
  <c r="L39" i="7"/>
  <c r="L417" i="8"/>
  <c r="L340" i="5"/>
  <c r="L298" i="10"/>
  <c r="L207" i="3"/>
  <c r="L291" i="10"/>
  <c r="L382" i="1"/>
  <c r="L123" i="10"/>
  <c r="L123" i="3"/>
  <c r="L249" i="7"/>
  <c r="L594" i="1"/>
  <c r="L375" i="5"/>
  <c r="L509" i="9"/>
  <c r="L479" i="9"/>
  <c r="L341" i="9"/>
  <c r="L311" i="9"/>
  <c r="L417" i="10"/>
  <c r="L130" i="8"/>
  <c r="L242" i="1"/>
  <c r="L237" i="1"/>
  <c r="L501" i="9"/>
  <c r="L459" i="7"/>
  <c r="L214" i="2"/>
  <c r="L382" i="4"/>
  <c r="L284" i="2"/>
  <c r="L279" i="2"/>
  <c r="L298" i="8"/>
  <c r="L27" i="1"/>
  <c r="L32" i="1"/>
  <c r="L543" i="5"/>
  <c r="L550" i="9"/>
  <c r="L39" i="10"/>
  <c r="L543" i="10"/>
  <c r="L424" i="1"/>
  <c r="L88" i="8"/>
  <c r="L592" i="5"/>
  <c r="L466" i="8"/>
  <c r="L592" i="7"/>
  <c r="L536" i="1"/>
  <c r="L531" i="1"/>
  <c r="L466" i="10"/>
  <c r="L17" i="1"/>
  <c r="L47" i="1"/>
  <c r="L382" i="10"/>
  <c r="L207" i="6"/>
  <c r="L256" i="8"/>
  <c r="L130" i="1"/>
  <c r="L592" i="3"/>
  <c r="L382" i="5"/>
  <c r="L578" i="2"/>
  <c r="L573" i="2"/>
  <c r="L123" i="2"/>
  <c r="L46" i="3"/>
  <c r="L17" i="4"/>
  <c r="L47" i="4"/>
  <c r="L594" i="4"/>
  <c r="L165" i="3"/>
  <c r="L39" i="1"/>
  <c r="L291" i="7"/>
  <c r="L459" i="1"/>
  <c r="L424" i="5"/>
  <c r="L46" i="6"/>
  <c r="L88" i="2"/>
  <c r="L39" i="9"/>
  <c r="L256" i="2"/>
  <c r="L207" i="8"/>
  <c r="L592" i="2"/>
  <c r="L88" i="4"/>
  <c r="L298" i="3"/>
  <c r="L17" i="7"/>
  <c r="L47" i="7"/>
  <c r="L594" i="7"/>
  <c r="L81" i="5"/>
  <c r="L585" i="9"/>
  <c r="L39" i="5"/>
  <c r="L508" i="9"/>
  <c r="L375" i="2"/>
  <c r="L333" i="4"/>
  <c r="L550" i="7"/>
  <c r="L333" i="5"/>
  <c r="L501" i="3"/>
  <c r="L501" i="2"/>
  <c r="L550" i="6"/>
  <c r="L291" i="3"/>
  <c r="L405" i="1"/>
  <c r="L410" i="1"/>
  <c r="L550" i="10"/>
  <c r="L543" i="9"/>
  <c r="L340" i="2"/>
  <c r="L46" i="9"/>
  <c r="L508" i="8"/>
  <c r="L382" i="7"/>
  <c r="L585" i="5"/>
  <c r="L172" i="1"/>
  <c r="L81" i="7"/>
  <c r="L382" i="9"/>
  <c r="L207" i="1"/>
  <c r="L123" i="5"/>
  <c r="L424" i="2"/>
  <c r="L592" i="9"/>
  <c r="L543" i="1"/>
  <c r="L17" i="9"/>
  <c r="L47" i="9"/>
  <c r="L594" i="9"/>
  <c r="L214" i="7"/>
  <c r="L130" i="4"/>
  <c r="L249" i="5"/>
  <c r="L298" i="9"/>
  <c r="L550" i="2"/>
  <c r="L585" i="3"/>
  <c r="L550" i="3"/>
  <c r="L172" i="4"/>
  <c r="L333" i="10"/>
  <c r="L88" i="9"/>
  <c r="L592" i="8"/>
  <c r="L298" i="6"/>
  <c r="L459" i="2"/>
  <c r="L214" i="6"/>
  <c r="L382" i="3"/>
  <c r="L185" i="2"/>
  <c r="L215" i="2"/>
  <c r="L17" i="3"/>
  <c r="L47" i="3"/>
  <c r="L594" i="3"/>
  <c r="L459" i="10"/>
  <c r="L88" i="1"/>
  <c r="L375" i="3"/>
  <c r="L501" i="5"/>
  <c r="L39" i="4"/>
  <c r="L375" i="10"/>
  <c r="L214" i="8"/>
  <c r="L165" i="2"/>
  <c r="L340" i="8"/>
  <c r="L417" i="1"/>
  <c r="L39" i="2"/>
  <c r="L501" i="8"/>
  <c r="L466" i="9"/>
  <c r="L123" i="9"/>
  <c r="L81" i="8"/>
  <c r="L249" i="10"/>
  <c r="L298" i="4"/>
  <c r="L123" i="7"/>
  <c r="L17" i="6"/>
  <c r="L47" i="6"/>
  <c r="L594" i="6"/>
  <c r="L298" i="7"/>
  <c r="L333" i="8"/>
  <c r="L249" i="1"/>
  <c r="L543" i="2"/>
  <c r="L81" i="1"/>
  <c r="L215" i="10"/>
  <c r="L185" i="10"/>
  <c r="L46" i="8"/>
  <c r="L585" i="6"/>
  <c r="L333" i="7"/>
  <c r="L501" i="6"/>
  <c r="L543" i="4"/>
  <c r="L521" i="7"/>
  <c r="L551" i="7"/>
  <c r="L489" i="4"/>
  <c r="L494" i="4"/>
  <c r="L172" i="3"/>
  <c r="L165" i="1"/>
  <c r="L88" i="10"/>
  <c r="L291" i="9"/>
  <c r="L417" i="9"/>
  <c r="L249" i="8"/>
  <c r="L340" i="10"/>
  <c r="L172" i="10"/>
  <c r="L543" i="8"/>
  <c r="L585" i="1"/>
  <c r="L424" i="7"/>
  <c r="L333" i="6"/>
  <c r="L81" i="3"/>
  <c r="L256" i="4"/>
  <c r="L130" i="5"/>
  <c r="L543" i="7"/>
  <c r="L508" i="3"/>
  <c r="L291" i="6"/>
  <c r="L172" i="5"/>
  <c r="L592" i="10"/>
  <c r="L207" i="10"/>
  <c r="L508" i="2"/>
  <c r="L207" i="4"/>
</calcChain>
</file>

<file path=xl/sharedStrings.xml><?xml version="1.0" encoding="utf-8"?>
<sst xmlns="http://schemas.openxmlformats.org/spreadsheetml/2006/main" count="6219" uniqueCount="109">
  <si>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</si>
  <si>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</si>
  <si>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</si>
  <si>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</si>
  <si>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</si>
  <si>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</si>
  <si>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</si>
  <si>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</si>
  <si>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</si>
  <si>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</si>
  <si>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</si>
  <si>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</si>
  <si>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</si>
  <si>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</si>
  <si>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</si>
  <si>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</si>
  <si>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</si>
  <si>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</si>
  <si>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</si>
  <si>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</si>
  <si>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</si>
  <si>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</si>
  <si>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</si>
  <si>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</si>
  <si>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</si>
  <si>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</si>
  <si>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</si>
  <si>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</si>
  <si>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</si>
  <si>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</si>
  <si>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</si>
  <si>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</si>
  <si>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</si>
  <si>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</si>
  <si>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</si>
  <si>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</si>
  <si>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</si>
  <si>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</si>
  <si>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</si>
  <si>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</si>
  <si>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</si>
  <si>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</si>
  <si>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</si>
  <si>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</si>
  <si>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</si>
  <si>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</si>
  <si>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Каримова И.В.</t>
  </si>
  <si>
    <t>Щи из свежей капусты с картофелем</t>
  </si>
  <si>
    <t>Тефтели из говядины с рисом ("ёжики")</t>
  </si>
  <si>
    <t>Каша пшеничная рассыпчатая</t>
  </si>
  <si>
    <t>Чай с сахаром</t>
  </si>
  <si>
    <t>Хлеб ржано-пшеничный</t>
  </si>
  <si>
    <t>Хлеб пшеничный</t>
  </si>
  <si>
    <t>Запеканка из творога</t>
  </si>
  <si>
    <t>124 Сб. Пермь 00г.</t>
  </si>
  <si>
    <t>271 Сб. Пермь 00г.</t>
  </si>
  <si>
    <t>55 Сб. Пермь 00г.</t>
  </si>
  <si>
    <t>182 Сб. Пермь 00г.</t>
  </si>
  <si>
    <t>198 Сб. Пермь 00г.</t>
  </si>
  <si>
    <t>Каша манная молочная жидкая</t>
  </si>
  <si>
    <t xml:space="preserve">Кофейный напиток с молоком </t>
  </si>
  <si>
    <t>258 Сб. Пермь.00 г.</t>
  </si>
  <si>
    <t>98 Сб. Пермь.00 г.</t>
  </si>
  <si>
    <t>Борщ с капустой и картофелем</t>
  </si>
  <si>
    <t>Плов из отварной птицы</t>
  </si>
  <si>
    <t>Чай с лимоном</t>
  </si>
  <si>
    <t>Каша «Дружба»</t>
  </si>
  <si>
    <t>Рассольник Ленинградский</t>
  </si>
  <si>
    <t>Котлета или биточки рыбные</t>
  </si>
  <si>
    <t>Макаронные изделия отварные</t>
  </si>
  <si>
    <t>Компот из  смеси сухофруктов</t>
  </si>
  <si>
    <t>Суп молочный с макаронными изделиями</t>
  </si>
  <si>
    <t>Кисель из концентрата плодового или ягодного</t>
  </si>
  <si>
    <t>Суп Крестьянский с крупой</t>
  </si>
  <si>
    <t>Суфле из кур</t>
  </si>
  <si>
    <t>Рис отварной</t>
  </si>
  <si>
    <t>Каша гречневая вязкая на молоке</t>
  </si>
  <si>
    <t>Суп картофельный с макаронными изделиями</t>
  </si>
  <si>
    <t>Колбаски детские отварные</t>
  </si>
  <si>
    <t>Сложный гарнир: капуста тушеная, картофельное пюре</t>
  </si>
  <si>
    <t>Компот из яблок с лимоном</t>
  </si>
  <si>
    <t>Каша рисовая молочная жидкая</t>
  </si>
  <si>
    <t>Какао с молоком</t>
  </si>
  <si>
    <t>Курица в соусе с томатом</t>
  </si>
  <si>
    <t>Каша молочная пшеничная (кукурузная) жидкая</t>
  </si>
  <si>
    <t>Суп картофельный с клецками</t>
  </si>
  <si>
    <t>Котлета мясная</t>
  </si>
  <si>
    <t>Пюре из гороха с маслом</t>
  </si>
  <si>
    <t>Каша овсяная из «Геркулеса» жидкая</t>
  </si>
  <si>
    <t>Суп картофельный с бобовыми</t>
  </si>
  <si>
    <t>Рыба запеченая в омлете</t>
  </si>
  <si>
    <t>Каша пшенная молочная жидкая</t>
  </si>
  <si>
    <t>Суп из овощей</t>
  </si>
  <si>
    <t>Омлет натуральный</t>
  </si>
  <si>
    <t xml:space="preserve">Чай с молоком </t>
  </si>
  <si>
    <t>Суп картофельный с крупой и рыбными консервами</t>
  </si>
  <si>
    <t>Рулет мясной</t>
  </si>
  <si>
    <t>Картофельное пюре</t>
  </si>
  <si>
    <t>Котлета рыбная</t>
  </si>
  <si>
    <t>Компот из сухофруктов</t>
  </si>
  <si>
    <t>Суп с бобовыми</t>
  </si>
  <si>
    <t>Щи из свежей капусты</t>
  </si>
  <si>
    <t>Макароны отварные</t>
  </si>
  <si>
    <t>Борщ с картофелем</t>
  </si>
  <si>
    <t>Колбаски деские</t>
  </si>
  <si>
    <t>Сложный гарнир</t>
  </si>
  <si>
    <t>Компот из яблок</t>
  </si>
  <si>
    <t>Тефтели из говядины с рисом "Ёжики"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</si>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</sst>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2" tint="-0.74999237037263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164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164" fontId="12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11" fillId="0" borderId="4" xfId="0" applyNumberFormat="1" applyFont="1" applyFill="1" applyBorder="1" applyAlignment="1" applyProtection="1">
      <alignment horizontal="center" vertical="top" wrapText="1"/>
      <protection locked="0"/>
    </xf>
    <xf numFmtId="164" fontId="11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1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pane xSplit="4" ySplit="5" topLeftCell="E57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/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7.399999999999999" x14ac:dyDescent="0.25">
      <c r="A2" s="43" t="s">
        <v>6</v>
      </c>
      <c r="C2" s="2"/>
      <c r="G2" s="2" t="s">
        <v>18</v>
      </c>
      <c r="H2" s="73" t="s">
        <v>46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23</v>
      </c>
      <c r="I3" s="55">
        <v>1</v>
      </c>
      <c r="J3" s="56">
        <v>2024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46.8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53</v>
      </c>
      <c r="F6" s="58">
        <v>155</v>
      </c>
      <c r="G6" s="59">
        <v>21.97</v>
      </c>
      <c r="H6" s="59">
        <v>9.11</v>
      </c>
      <c r="I6" s="59">
        <v>21.88</v>
      </c>
      <c r="J6" s="59">
        <v>257.32</v>
      </c>
      <c r="K6" s="60" t="s">
        <v>54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46.8" x14ac:dyDescent="0.3">
      <c r="A8" s="25"/>
      <c r="B8" s="16"/>
      <c r="C8" s="11"/>
      <c r="D8" s="7" t="s">
        <v>22</v>
      </c>
      <c r="E8" s="58" t="s">
        <v>50</v>
      </c>
      <c r="F8" s="58">
        <v>180</v>
      </c>
      <c r="G8" s="59">
        <v>0.108</v>
      </c>
      <c r="H8" s="59">
        <v>0</v>
      </c>
      <c r="I8" s="59">
        <v>10.85</v>
      </c>
      <c r="J8" s="59">
        <v>44</v>
      </c>
      <c r="K8" s="58" t="s">
        <v>55</v>
      </c>
      <c r="L8" s="51"/>
    </row>
    <row r="9" spans="1:12" ht="15.6" x14ac:dyDescent="0.3">
      <c r="A9" s="25"/>
      <c r="B9" s="16"/>
      <c r="C9" s="11"/>
      <c r="D9" s="7" t="s">
        <v>23</v>
      </c>
      <c r="E9" s="58" t="s">
        <v>52</v>
      </c>
      <c r="F9" s="58">
        <v>40</v>
      </c>
      <c r="G9" s="59">
        <v>3.08</v>
      </c>
      <c r="H9" s="59">
        <v>0.56000000000000005</v>
      </c>
      <c r="I9" s="59">
        <v>15.08</v>
      </c>
      <c r="J9" s="59">
        <v>94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25.158000000000001</v>
      </c>
      <c r="H13" s="21">
        <f t="shared" si="0"/>
        <v>9.67</v>
      </c>
      <c r="I13" s="21">
        <f t="shared" si="0"/>
        <v>47.809999999999995</v>
      </c>
      <c r="J13" s="21">
        <f t="shared" si="0"/>
        <v>395.32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46.8" x14ac:dyDescent="0.3">
      <c r="A19" s="25"/>
      <c r="B19" s="16"/>
      <c r="C19" s="11"/>
      <c r="D19" s="7" t="s">
        <v>28</v>
      </c>
      <c r="E19" s="58" t="s">
        <v>47</v>
      </c>
      <c r="F19" s="58">
        <v>200</v>
      </c>
      <c r="G19" s="59">
        <v>1.67</v>
      </c>
      <c r="H19" s="59">
        <v>5.0599999999999996</v>
      </c>
      <c r="I19" s="59">
        <v>8.51</v>
      </c>
      <c r="J19" s="59">
        <v>86.26</v>
      </c>
      <c r="K19" s="58" t="s">
        <v>56</v>
      </c>
      <c r="L19" s="51"/>
    </row>
    <row r="20" spans="1:12" ht="46.8" x14ac:dyDescent="0.3">
      <c r="A20" s="25"/>
      <c r="B20" s="16"/>
      <c r="C20" s="11"/>
      <c r="D20" s="7" t="s">
        <v>29</v>
      </c>
      <c r="E20" s="58" t="s">
        <v>48</v>
      </c>
      <c r="F20" s="58">
        <v>90</v>
      </c>
      <c r="G20" s="59">
        <v>8.25</v>
      </c>
      <c r="H20" s="59">
        <v>12.19</v>
      </c>
      <c r="I20" s="59">
        <v>8.5</v>
      </c>
      <c r="J20" s="59">
        <v>176.7</v>
      </c>
      <c r="K20" s="58" t="s">
        <v>57</v>
      </c>
      <c r="L20" s="51"/>
    </row>
    <row r="21" spans="1:12" ht="46.8" x14ac:dyDescent="0.3">
      <c r="A21" s="25"/>
      <c r="B21" s="16"/>
      <c r="C21" s="11"/>
      <c r="D21" s="7" t="s">
        <v>30</v>
      </c>
      <c r="E21" s="58" t="s">
        <v>49</v>
      </c>
      <c r="F21" s="58">
        <v>150</v>
      </c>
      <c r="G21" s="59">
        <v>9.27</v>
      </c>
      <c r="H21" s="59">
        <v>5.33</v>
      </c>
      <c r="I21" s="59">
        <v>36.869999999999997</v>
      </c>
      <c r="J21" s="59">
        <v>231.78</v>
      </c>
      <c r="K21" s="58" t="s">
        <v>58</v>
      </c>
      <c r="L21" s="51"/>
    </row>
    <row r="22" spans="1:12" ht="46.8" x14ac:dyDescent="0.3">
      <c r="A22" s="25"/>
      <c r="B22" s="16"/>
      <c r="C22" s="11"/>
      <c r="D22" s="7" t="s">
        <v>31</v>
      </c>
      <c r="E22" s="58" t="s">
        <v>50</v>
      </c>
      <c r="F22" s="58">
        <v>180</v>
      </c>
      <c r="G22" s="59">
        <v>0.108</v>
      </c>
      <c r="H22" s="59">
        <v>0</v>
      </c>
      <c r="I22" s="59">
        <v>10.85</v>
      </c>
      <c r="J22" s="59">
        <v>44</v>
      </c>
      <c r="K22" s="58" t="s">
        <v>55</v>
      </c>
      <c r="L22" s="51"/>
    </row>
    <row r="23" spans="1:12" ht="15.6" x14ac:dyDescent="0.3">
      <c r="A23" s="25"/>
      <c r="B23" s="16"/>
      <c r="C23" s="11"/>
      <c r="D23" s="7" t="s">
        <v>32</v>
      </c>
      <c r="E23" s="58" t="s">
        <v>51</v>
      </c>
      <c r="F23" s="58">
        <v>50</v>
      </c>
      <c r="G23" s="59">
        <v>3.1</v>
      </c>
      <c r="H23" s="59">
        <v>0.6</v>
      </c>
      <c r="I23" s="59">
        <v>15.1</v>
      </c>
      <c r="J23" s="59">
        <v>130</v>
      </c>
      <c r="K23" s="52"/>
      <c r="L23" s="51"/>
    </row>
    <row r="24" spans="1:12" ht="15.6" x14ac:dyDescent="0.3">
      <c r="A24" s="25"/>
      <c r="B24" s="16"/>
      <c r="C24" s="11"/>
      <c r="D24" s="7" t="s">
        <v>33</v>
      </c>
      <c r="E24" s="58" t="s">
        <v>52</v>
      </c>
      <c r="F24" s="58">
        <v>60</v>
      </c>
      <c r="G24" s="59">
        <v>3.1</v>
      </c>
      <c r="H24" s="59">
        <v>0.7</v>
      </c>
      <c r="I24" s="59">
        <v>15.2</v>
      </c>
      <c r="J24" s="59">
        <v>141</v>
      </c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25.498000000000001</v>
      </c>
      <c r="H27" s="21">
        <f t="shared" si="3"/>
        <v>23.88</v>
      </c>
      <c r="I27" s="21">
        <f t="shared" si="3"/>
        <v>95.029999999999987</v>
      </c>
      <c r="J27" s="21">
        <f t="shared" si="3"/>
        <v>809.74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1105</v>
      </c>
      <c r="G47" s="34">
        <f t="shared" ref="G47:J47" si="7">G13+G17+G27+G32+G39+G46</f>
        <v>50.656000000000006</v>
      </c>
      <c r="H47" s="34">
        <f t="shared" si="7"/>
        <v>33.549999999999997</v>
      </c>
      <c r="I47" s="34">
        <f t="shared" si="7"/>
        <v>142.83999999999997</v>
      </c>
      <c r="J47" s="34">
        <f t="shared" si="7"/>
        <v>1205.06</v>
      </c>
      <c r="K47" s="35"/>
      <c r="L47" s="34">
        <f ca="1">L13+L17+L27+L32+L39+L46</f>
        <v>0</v>
      </c>
    </row>
    <row r="48" spans="1:12" ht="46.8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58">
        <v>155</v>
      </c>
      <c r="G48" s="59">
        <v>4.6900000000000004</v>
      </c>
      <c r="H48" s="59">
        <v>6.09</v>
      </c>
      <c r="I48" s="59">
        <v>23.55</v>
      </c>
      <c r="J48" s="59">
        <v>168.2</v>
      </c>
      <c r="K48" s="58" t="s">
        <v>62</v>
      </c>
      <c r="L48" s="48"/>
    </row>
    <row r="49" spans="1:12" ht="14.4" x14ac:dyDescent="0.3">
      <c r="A49" s="15"/>
      <c r="B49" s="16"/>
      <c r="C49" s="11"/>
      <c r="D49" s="6"/>
      <c r="E49" s="52"/>
      <c r="F49" s="51"/>
      <c r="G49" s="51"/>
      <c r="H49" s="51"/>
      <c r="I49" s="51"/>
      <c r="J49" s="51"/>
      <c r="K49" s="52"/>
      <c r="L49" s="51"/>
    </row>
    <row r="50" spans="1:12" ht="46.8" x14ac:dyDescent="0.3">
      <c r="A50" s="15"/>
      <c r="B50" s="16"/>
      <c r="C50" s="11"/>
      <c r="D50" s="7" t="s">
        <v>22</v>
      </c>
      <c r="E50" s="58" t="s">
        <v>60</v>
      </c>
      <c r="F50" s="58">
        <v>180</v>
      </c>
      <c r="G50" s="59">
        <v>2.52</v>
      </c>
      <c r="H50" s="59">
        <v>2.87</v>
      </c>
      <c r="I50" s="59">
        <v>17.75</v>
      </c>
      <c r="J50" s="59">
        <v>106.93</v>
      </c>
      <c r="K50" s="58" t="s">
        <v>61</v>
      </c>
      <c r="L50" s="51"/>
    </row>
    <row r="51" spans="1:12" ht="15.6" x14ac:dyDescent="0.3">
      <c r="A51" s="15"/>
      <c r="B51" s="16"/>
      <c r="C51" s="11"/>
      <c r="D51" s="7" t="s">
        <v>23</v>
      </c>
      <c r="E51" s="58" t="s">
        <v>52</v>
      </c>
      <c r="F51" s="58">
        <v>40</v>
      </c>
      <c r="G51" s="59">
        <v>3.08</v>
      </c>
      <c r="H51" s="59">
        <v>0.56000000000000005</v>
      </c>
      <c r="I51" s="59">
        <v>15.08</v>
      </c>
      <c r="J51" s="59">
        <v>94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375</v>
      </c>
      <c r="G55" s="21">
        <f t="shared" ref="G55" si="8">SUM(G48:G54)</f>
        <v>10.290000000000001</v>
      </c>
      <c r="H55" s="21">
        <f t="shared" ref="H55" si="9">SUM(H48:H54)</f>
        <v>9.5200000000000014</v>
      </c>
      <c r="I55" s="21">
        <f t="shared" ref="I55" si="10">SUM(I48:I54)</f>
        <v>56.379999999999995</v>
      </c>
      <c r="J55" s="21">
        <f t="shared" ref="J55" si="11">SUM(J48:J54)</f>
        <v>369.13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6" x14ac:dyDescent="0.3">
      <c r="A61" s="15"/>
      <c r="B61" s="16"/>
      <c r="C61" s="11"/>
      <c r="D61" s="7" t="s">
        <v>28</v>
      </c>
      <c r="E61" s="58" t="s">
        <v>63</v>
      </c>
      <c r="F61" s="58">
        <v>200</v>
      </c>
      <c r="G61" s="59">
        <v>1.52</v>
      </c>
      <c r="H61" s="59">
        <v>5.33</v>
      </c>
      <c r="I61" s="59">
        <v>8.65</v>
      </c>
      <c r="J61" s="59">
        <v>88.89</v>
      </c>
      <c r="K61" s="52"/>
      <c r="L61" s="51"/>
    </row>
    <row r="62" spans="1:12" ht="15.6" x14ac:dyDescent="0.3">
      <c r="A62" s="15"/>
      <c r="B62" s="16"/>
      <c r="C62" s="11"/>
      <c r="D62" s="7" t="s">
        <v>29</v>
      </c>
      <c r="E62" s="58" t="s">
        <v>64</v>
      </c>
      <c r="F62" s="58">
        <v>210</v>
      </c>
      <c r="G62" s="59">
        <v>24.33</v>
      </c>
      <c r="H62" s="59">
        <v>20.69</v>
      </c>
      <c r="I62" s="59">
        <v>33.71</v>
      </c>
      <c r="J62" s="59">
        <v>418.37</v>
      </c>
      <c r="K62" s="52"/>
      <c r="L62" s="51"/>
    </row>
    <row r="63" spans="1:12" ht="15.6" x14ac:dyDescent="0.3">
      <c r="A63" s="15"/>
      <c r="B63" s="16"/>
      <c r="C63" s="11"/>
      <c r="D63" s="7" t="s">
        <v>30</v>
      </c>
      <c r="E63" s="58" t="s">
        <v>65</v>
      </c>
      <c r="F63" s="58">
        <v>180</v>
      </c>
      <c r="G63" s="59">
        <v>7.0000000000000007E-2</v>
      </c>
      <c r="H63" s="59">
        <v>0.01</v>
      </c>
      <c r="I63" s="59">
        <v>15.31</v>
      </c>
      <c r="J63" s="59">
        <v>61.62</v>
      </c>
      <c r="K63" s="52"/>
      <c r="L63" s="51"/>
    </row>
    <row r="64" spans="1:12" ht="15.6" x14ac:dyDescent="0.3">
      <c r="A64" s="15"/>
      <c r="B64" s="16"/>
      <c r="C64" s="11"/>
      <c r="D64" s="7" t="s">
        <v>31</v>
      </c>
      <c r="E64" s="58" t="s">
        <v>51</v>
      </c>
      <c r="F64" s="58">
        <v>50</v>
      </c>
      <c r="G64" s="59">
        <v>3.1</v>
      </c>
      <c r="H64" s="59">
        <v>0.6</v>
      </c>
      <c r="I64" s="59">
        <v>15.1</v>
      </c>
      <c r="J64" s="59">
        <v>130</v>
      </c>
      <c r="K64" s="52"/>
      <c r="L64" s="51"/>
    </row>
    <row r="65" spans="1:12" ht="15.6" x14ac:dyDescent="0.3">
      <c r="A65" s="15"/>
      <c r="B65" s="16"/>
      <c r="C65" s="11"/>
      <c r="D65" s="7" t="s">
        <v>32</v>
      </c>
      <c r="E65" s="58" t="s">
        <v>52</v>
      </c>
      <c r="F65" s="58">
        <v>60</v>
      </c>
      <c r="G65" s="59">
        <v>3.1</v>
      </c>
      <c r="H65" s="59">
        <v>0.7</v>
      </c>
      <c r="I65" s="59">
        <v>15.2</v>
      </c>
      <c r="J65" s="59">
        <v>141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" si="18">SUM(G60:G68)</f>
        <v>32.119999999999997</v>
      </c>
      <c r="H69" s="21">
        <f t="shared" ref="H69" si="19">SUM(H60:H68)</f>
        <v>27.330000000000005</v>
      </c>
      <c r="I69" s="21">
        <f t="shared" ref="I69" si="20">SUM(I60:I68)</f>
        <v>87.97</v>
      </c>
      <c r="J69" s="21">
        <f t="shared" ref="J69" si="21">SUM(J60:J68)</f>
        <v>839.88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1075</v>
      </c>
      <c r="G89" s="34">
        <f t="shared" ref="G89" si="38">G55+G59+G69+G74+G81+G88</f>
        <v>42.41</v>
      </c>
      <c r="H89" s="34">
        <f t="shared" ref="H89" si="39">H55+H59+H69+H74+H81+H88</f>
        <v>36.850000000000009</v>
      </c>
      <c r="I89" s="34">
        <f t="shared" ref="I89" si="40">I55+I59+I69+I74+I81+I88</f>
        <v>144.35</v>
      </c>
      <c r="J89" s="34">
        <f t="shared" ref="J89" si="41">J55+J59+J69+J74+J81+J88</f>
        <v>1209.01</v>
      </c>
      <c r="K89" s="35"/>
      <c r="L89" s="34">
        <f t="shared" ref="L89" ca="1" si="42">L55+L59+L69+L74+L81+L88</f>
        <v>0</v>
      </c>
    </row>
    <row r="90" spans="1:12" ht="15.6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66</v>
      </c>
      <c r="F90" s="58">
        <v>155</v>
      </c>
      <c r="G90" s="59">
        <v>4.96</v>
      </c>
      <c r="H90" s="59">
        <v>6.3</v>
      </c>
      <c r="I90" s="59">
        <v>26.58</v>
      </c>
      <c r="J90" s="59">
        <v>182.65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6" x14ac:dyDescent="0.3">
      <c r="A92" s="25"/>
      <c r="B92" s="16"/>
      <c r="C92" s="11"/>
      <c r="D92" s="7" t="s">
        <v>22</v>
      </c>
      <c r="E92" s="58" t="s">
        <v>50</v>
      </c>
      <c r="F92" s="58">
        <v>180</v>
      </c>
      <c r="G92" s="59">
        <v>0.108</v>
      </c>
      <c r="H92" s="59">
        <v>0</v>
      </c>
      <c r="I92" s="59">
        <v>10.85</v>
      </c>
      <c r="J92" s="59">
        <v>44</v>
      </c>
      <c r="K92" s="52"/>
      <c r="L92" s="51"/>
    </row>
    <row r="93" spans="1:12" ht="15.6" x14ac:dyDescent="0.3">
      <c r="A93" s="25"/>
      <c r="B93" s="16"/>
      <c r="C93" s="11"/>
      <c r="D93" s="7" t="s">
        <v>23</v>
      </c>
      <c r="E93" s="58" t="s">
        <v>52</v>
      </c>
      <c r="F93" s="58">
        <v>40</v>
      </c>
      <c r="G93" s="59">
        <v>3.08</v>
      </c>
      <c r="H93" s="59">
        <v>0.56000000000000005</v>
      </c>
      <c r="I93" s="59">
        <v>15.08</v>
      </c>
      <c r="J93" s="59">
        <v>94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375</v>
      </c>
      <c r="G97" s="21">
        <f t="shared" ref="G97" si="43">SUM(G90:G96)</f>
        <v>8.1479999999999997</v>
      </c>
      <c r="H97" s="21">
        <f t="shared" ref="H97" si="44">SUM(H90:H96)</f>
        <v>6.8599999999999994</v>
      </c>
      <c r="I97" s="21">
        <f t="shared" ref="I97" si="45">SUM(I90:I96)</f>
        <v>52.51</v>
      </c>
      <c r="J97" s="21">
        <f t="shared" ref="J97" si="46">SUM(J90:J96)</f>
        <v>320.64999999999998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6" x14ac:dyDescent="0.3">
      <c r="A103" s="25"/>
      <c r="B103" s="16"/>
      <c r="C103" s="11"/>
      <c r="D103" s="7" t="s">
        <v>28</v>
      </c>
      <c r="E103" s="58" t="s">
        <v>67</v>
      </c>
      <c r="F103" s="58">
        <v>200</v>
      </c>
      <c r="G103" s="59">
        <v>4</v>
      </c>
      <c r="H103" s="59">
        <v>9</v>
      </c>
      <c r="I103" s="59">
        <v>25.9</v>
      </c>
      <c r="J103" s="59">
        <v>119.7</v>
      </c>
      <c r="K103" s="52"/>
      <c r="L103" s="51"/>
    </row>
    <row r="104" spans="1:12" ht="15.6" x14ac:dyDescent="0.3">
      <c r="A104" s="25"/>
      <c r="B104" s="16"/>
      <c r="C104" s="11"/>
      <c r="D104" s="7" t="s">
        <v>29</v>
      </c>
      <c r="E104" s="60" t="s">
        <v>68</v>
      </c>
      <c r="F104" s="60">
        <v>90</v>
      </c>
      <c r="G104" s="61">
        <v>12.43</v>
      </c>
      <c r="H104" s="61">
        <v>2.3199999999999998</v>
      </c>
      <c r="I104" s="61">
        <v>8.15</v>
      </c>
      <c r="J104" s="61">
        <v>103.12</v>
      </c>
      <c r="K104" s="52"/>
      <c r="L104" s="51"/>
    </row>
    <row r="105" spans="1:12" ht="15.6" x14ac:dyDescent="0.3">
      <c r="A105" s="25"/>
      <c r="B105" s="16"/>
      <c r="C105" s="11"/>
      <c r="D105" s="7" t="s">
        <v>30</v>
      </c>
      <c r="E105" s="58" t="s">
        <v>69</v>
      </c>
      <c r="F105" s="58">
        <v>150</v>
      </c>
      <c r="G105" s="59">
        <v>5.52</v>
      </c>
      <c r="H105" s="59">
        <v>5.3</v>
      </c>
      <c r="I105" s="59">
        <v>35.33</v>
      </c>
      <c r="J105" s="59">
        <v>211.1</v>
      </c>
      <c r="K105" s="52"/>
      <c r="L105" s="51"/>
    </row>
    <row r="106" spans="1:12" ht="15.6" x14ac:dyDescent="0.3">
      <c r="A106" s="25"/>
      <c r="B106" s="16"/>
      <c r="C106" s="11"/>
      <c r="D106" s="7" t="s">
        <v>31</v>
      </c>
      <c r="E106" s="58" t="s">
        <v>70</v>
      </c>
      <c r="F106" s="58">
        <v>180</v>
      </c>
      <c r="G106" s="59">
        <v>0.5</v>
      </c>
      <c r="H106" s="59">
        <v>0</v>
      </c>
      <c r="I106" s="59">
        <v>25.13</v>
      </c>
      <c r="J106" s="59">
        <v>103.44</v>
      </c>
      <c r="K106" s="52"/>
      <c r="L106" s="51"/>
    </row>
    <row r="107" spans="1:12" ht="15.6" x14ac:dyDescent="0.3">
      <c r="A107" s="25"/>
      <c r="B107" s="16"/>
      <c r="C107" s="11"/>
      <c r="D107" s="7" t="s">
        <v>32</v>
      </c>
      <c r="E107" s="58" t="s">
        <v>51</v>
      </c>
      <c r="F107" s="58">
        <v>50</v>
      </c>
      <c r="G107" s="59">
        <v>3.1</v>
      </c>
      <c r="H107" s="59">
        <v>0.6</v>
      </c>
      <c r="I107" s="59">
        <v>15.1</v>
      </c>
      <c r="J107" s="59">
        <v>130</v>
      </c>
      <c r="K107" s="52"/>
      <c r="L107" s="51"/>
    </row>
    <row r="108" spans="1:12" ht="15.6" x14ac:dyDescent="0.3">
      <c r="A108" s="25"/>
      <c r="B108" s="16"/>
      <c r="C108" s="11"/>
      <c r="D108" s="7" t="s">
        <v>33</v>
      </c>
      <c r="E108" s="58" t="s">
        <v>52</v>
      </c>
      <c r="F108" s="58">
        <v>60</v>
      </c>
      <c r="G108" s="59">
        <v>3.1</v>
      </c>
      <c r="H108" s="59">
        <v>0.7</v>
      </c>
      <c r="I108" s="59">
        <v>15.2</v>
      </c>
      <c r="J108" s="59">
        <v>141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" si="52">SUM(G102:G110)</f>
        <v>28.650000000000002</v>
      </c>
      <c r="H111" s="21">
        <f t="shared" ref="H111" si="53">SUM(H102:H110)</f>
        <v>17.920000000000002</v>
      </c>
      <c r="I111" s="21">
        <f t="shared" ref="I111" si="54">SUM(I102:I110)</f>
        <v>124.80999999999999</v>
      </c>
      <c r="J111" s="21">
        <f t="shared" ref="J111" si="55">SUM(J102:J110)</f>
        <v>808.3599999999999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1105</v>
      </c>
      <c r="G131" s="34">
        <f t="shared" ref="G131" si="72">G97+G101+G111+G116+G123+G130</f>
        <v>36.798000000000002</v>
      </c>
      <c r="H131" s="34">
        <f t="shared" ref="H131" si="73">H97+H101+H111+H116+H123+H130</f>
        <v>24.78</v>
      </c>
      <c r="I131" s="34">
        <f t="shared" ref="I131" si="74">I97+I101+I111+I116+I123+I130</f>
        <v>177.32</v>
      </c>
      <c r="J131" s="34">
        <f t="shared" ref="J131" si="75">J97+J101+J111+J116+J123+J130</f>
        <v>1129.0099999999998</v>
      </c>
      <c r="K131" s="35"/>
      <c r="L131" s="34">
        <f t="shared" ref="L131" ca="1" si="76">L97+L101+L111+L116+L123+L130</f>
        <v>0</v>
      </c>
    </row>
    <row r="132" spans="1:12" ht="15.6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71</v>
      </c>
      <c r="F132" s="58">
        <v>200</v>
      </c>
      <c r="G132" s="59">
        <v>5.58</v>
      </c>
      <c r="H132" s="59">
        <v>6.12</v>
      </c>
      <c r="I132" s="59">
        <v>19.73</v>
      </c>
      <c r="J132" s="59">
        <v>156</v>
      </c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6" x14ac:dyDescent="0.3">
      <c r="A134" s="25"/>
      <c r="B134" s="16"/>
      <c r="C134" s="11"/>
      <c r="D134" s="7" t="s">
        <v>22</v>
      </c>
      <c r="E134" s="58" t="s">
        <v>72</v>
      </c>
      <c r="F134" s="58">
        <v>180</v>
      </c>
      <c r="G134" s="59">
        <v>1.23</v>
      </c>
      <c r="H134" s="59">
        <v>0</v>
      </c>
      <c r="I134" s="59">
        <v>26.14</v>
      </c>
      <c r="J134" s="59">
        <v>104.67</v>
      </c>
      <c r="K134" s="52"/>
      <c r="L134" s="51"/>
    </row>
    <row r="135" spans="1:12" ht="15.6" x14ac:dyDescent="0.3">
      <c r="A135" s="25"/>
      <c r="B135" s="16"/>
      <c r="C135" s="11"/>
      <c r="D135" s="7" t="s">
        <v>23</v>
      </c>
      <c r="E135" s="58" t="s">
        <v>52</v>
      </c>
      <c r="F135" s="58">
        <v>40</v>
      </c>
      <c r="G135" s="62">
        <v>3.08</v>
      </c>
      <c r="H135" s="62">
        <v>0.56000000000000005</v>
      </c>
      <c r="I135" s="62">
        <v>15.08</v>
      </c>
      <c r="J135" s="62">
        <v>94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420</v>
      </c>
      <c r="G139" s="21">
        <f t="shared" ref="G139" si="77">SUM(G132:G138)</f>
        <v>9.89</v>
      </c>
      <c r="H139" s="21">
        <f t="shared" ref="H139" si="78">SUM(H132:H138)</f>
        <v>6.68</v>
      </c>
      <c r="I139" s="21">
        <f t="shared" ref="I139" si="79">SUM(I132:I138)</f>
        <v>60.95</v>
      </c>
      <c r="J139" s="21">
        <f t="shared" ref="J139" si="80">SUM(J132:J138)</f>
        <v>354.67</v>
      </c>
      <c r="K139" s="27"/>
      <c r="L139" s="21">
        <f t="shared" ref="L139:L181" si="81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6" x14ac:dyDescent="0.3">
      <c r="A145" s="25"/>
      <c r="B145" s="16"/>
      <c r="C145" s="11"/>
      <c r="D145" s="7" t="s">
        <v>28</v>
      </c>
      <c r="E145" s="58" t="s">
        <v>73</v>
      </c>
      <c r="F145" s="58">
        <v>200</v>
      </c>
      <c r="G145" s="59">
        <v>1.54</v>
      </c>
      <c r="H145" s="59">
        <v>2.2799999999999998</v>
      </c>
      <c r="I145" s="59">
        <v>10.07</v>
      </c>
      <c r="J145" s="59">
        <v>92.19</v>
      </c>
      <c r="K145" s="52"/>
      <c r="L145" s="51"/>
    </row>
    <row r="146" spans="1:12" ht="15.6" x14ac:dyDescent="0.3">
      <c r="A146" s="25"/>
      <c r="B146" s="16"/>
      <c r="C146" s="11"/>
      <c r="D146" s="7" t="s">
        <v>29</v>
      </c>
      <c r="E146" s="60" t="s">
        <v>74</v>
      </c>
      <c r="F146" s="60">
        <v>90</v>
      </c>
      <c r="G146" s="61">
        <v>29.58</v>
      </c>
      <c r="H146" s="61">
        <v>34.26</v>
      </c>
      <c r="I146" s="61">
        <v>2</v>
      </c>
      <c r="J146" s="61">
        <v>434.71</v>
      </c>
      <c r="K146" s="52"/>
      <c r="L146" s="51"/>
    </row>
    <row r="147" spans="1:12" ht="15.6" x14ac:dyDescent="0.3">
      <c r="A147" s="25"/>
      <c r="B147" s="16"/>
      <c r="C147" s="11"/>
      <c r="D147" s="7" t="s">
        <v>30</v>
      </c>
      <c r="E147" s="58" t="s">
        <v>75</v>
      </c>
      <c r="F147" s="58">
        <v>150</v>
      </c>
      <c r="G147" s="59">
        <v>3.89</v>
      </c>
      <c r="H147" s="59">
        <v>5.09</v>
      </c>
      <c r="I147" s="59">
        <v>40.28</v>
      </c>
      <c r="J147" s="59">
        <v>225.18</v>
      </c>
      <c r="K147" s="52"/>
      <c r="L147" s="51"/>
    </row>
    <row r="148" spans="1:12" ht="15.6" x14ac:dyDescent="0.3">
      <c r="A148" s="25"/>
      <c r="B148" s="16"/>
      <c r="C148" s="11"/>
      <c r="D148" s="7" t="s">
        <v>31</v>
      </c>
      <c r="E148" s="58" t="s">
        <v>50</v>
      </c>
      <c r="F148" s="58">
        <v>180</v>
      </c>
      <c r="G148" s="59">
        <v>0.108</v>
      </c>
      <c r="H148" s="59">
        <v>0</v>
      </c>
      <c r="I148" s="59">
        <v>10.85</v>
      </c>
      <c r="J148" s="59">
        <v>44</v>
      </c>
      <c r="K148" s="52"/>
      <c r="L148" s="51"/>
    </row>
    <row r="149" spans="1:12" ht="15.6" x14ac:dyDescent="0.3">
      <c r="A149" s="25"/>
      <c r="B149" s="16"/>
      <c r="C149" s="11"/>
      <c r="D149" s="7" t="s">
        <v>32</v>
      </c>
      <c r="E149" s="58" t="s">
        <v>51</v>
      </c>
      <c r="F149" s="58">
        <v>50</v>
      </c>
      <c r="G149" s="59">
        <v>3.1</v>
      </c>
      <c r="H149" s="59">
        <v>0.6</v>
      </c>
      <c r="I149" s="59">
        <v>15.1</v>
      </c>
      <c r="J149" s="59">
        <v>130</v>
      </c>
      <c r="K149" s="52"/>
      <c r="L149" s="51"/>
    </row>
    <row r="150" spans="1:12" ht="15.6" x14ac:dyDescent="0.3">
      <c r="A150" s="25"/>
      <c r="B150" s="16"/>
      <c r="C150" s="11"/>
      <c r="D150" s="7" t="s">
        <v>33</v>
      </c>
      <c r="E150" s="58" t="s">
        <v>52</v>
      </c>
      <c r="F150" s="58">
        <v>60</v>
      </c>
      <c r="G150" s="59">
        <v>3.1</v>
      </c>
      <c r="H150" s="59">
        <v>0.7</v>
      </c>
      <c r="I150" s="59">
        <v>15.2</v>
      </c>
      <c r="J150" s="59">
        <v>141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" si="87">SUM(G144:G152)</f>
        <v>41.317999999999998</v>
      </c>
      <c r="H153" s="21">
        <f t="shared" ref="H153" si="88">SUM(H144:H152)</f>
        <v>42.93</v>
      </c>
      <c r="I153" s="21">
        <f t="shared" ref="I153" si="89">SUM(I144:I152)</f>
        <v>93.5</v>
      </c>
      <c r="J153" s="21">
        <f t="shared" ref="J153" si="90">SUM(J144:J152)</f>
        <v>1067.08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1150</v>
      </c>
      <c r="G173" s="34">
        <f t="shared" ref="G173" si="107">G139+G143+G153+G158+G165+G172</f>
        <v>51.207999999999998</v>
      </c>
      <c r="H173" s="34">
        <f t="shared" ref="H173" si="108">H139+H143+H153+H158+H165+H172</f>
        <v>49.61</v>
      </c>
      <c r="I173" s="34">
        <f t="shared" ref="I173" si="109">I139+I143+I153+I158+I165+I172</f>
        <v>154.44999999999999</v>
      </c>
      <c r="J173" s="34">
        <f t="shared" ref="J173" si="110">J139+J143+J153+J158+J165+J172</f>
        <v>1421.75</v>
      </c>
      <c r="K173" s="35"/>
      <c r="L173" s="34">
        <f t="shared" ref="L173" ca="1" si="111">L139+L143+L153+L158+L165+L172</f>
        <v>0</v>
      </c>
    </row>
    <row r="174" spans="1:12" ht="15.6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76</v>
      </c>
      <c r="F174" s="58">
        <v>155</v>
      </c>
      <c r="G174" s="59">
        <v>6.02</v>
      </c>
      <c r="H174" s="59">
        <v>6.22</v>
      </c>
      <c r="I174" s="59">
        <v>26.6</v>
      </c>
      <c r="J174" s="59">
        <v>186.49</v>
      </c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6" x14ac:dyDescent="0.3">
      <c r="A176" s="25"/>
      <c r="B176" s="16"/>
      <c r="C176" s="11"/>
      <c r="D176" s="7" t="s">
        <v>22</v>
      </c>
      <c r="E176" s="58" t="s">
        <v>50</v>
      </c>
      <c r="F176" s="58">
        <v>180</v>
      </c>
      <c r="G176" s="59">
        <v>0.108</v>
      </c>
      <c r="H176" s="59">
        <v>0</v>
      </c>
      <c r="I176" s="59">
        <v>10.85</v>
      </c>
      <c r="J176" s="59">
        <v>44</v>
      </c>
      <c r="K176" s="52"/>
      <c r="L176" s="51"/>
    </row>
    <row r="177" spans="1:12" ht="15.6" x14ac:dyDescent="0.3">
      <c r="A177" s="25"/>
      <c r="B177" s="16"/>
      <c r="C177" s="11"/>
      <c r="D177" s="7" t="s">
        <v>23</v>
      </c>
      <c r="E177" s="58" t="s">
        <v>52</v>
      </c>
      <c r="F177" s="58">
        <v>40</v>
      </c>
      <c r="G177" s="59">
        <v>3.08</v>
      </c>
      <c r="H177" s="59">
        <v>0.56000000000000005</v>
      </c>
      <c r="I177" s="59">
        <v>15.08</v>
      </c>
      <c r="J177" s="59">
        <v>94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375</v>
      </c>
      <c r="G181" s="21">
        <f t="shared" ref="G181" si="112">SUM(G174:G180)</f>
        <v>9.2079999999999984</v>
      </c>
      <c r="H181" s="21">
        <f t="shared" ref="H181" si="113">SUM(H174:H180)</f>
        <v>6.7799999999999994</v>
      </c>
      <c r="I181" s="21">
        <f t="shared" ref="I181" si="114">SUM(I174:I180)</f>
        <v>52.53</v>
      </c>
      <c r="J181" s="21">
        <f t="shared" ref="J181" si="115">SUM(J174:J180)</f>
        <v>324.49</v>
      </c>
      <c r="K181" s="27"/>
      <c r="L181" s="21">
        <f t="shared" si="81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.6" x14ac:dyDescent="0.3">
      <c r="A187" s="25"/>
      <c r="B187" s="16"/>
      <c r="C187" s="11"/>
      <c r="D187" s="7" t="s">
        <v>28</v>
      </c>
      <c r="E187" s="58" t="s">
        <v>77</v>
      </c>
      <c r="F187" s="58">
        <v>200</v>
      </c>
      <c r="G187" s="59">
        <v>2.2599999999999998</v>
      </c>
      <c r="H187" s="59">
        <v>2.29</v>
      </c>
      <c r="I187" s="59">
        <v>17.41</v>
      </c>
      <c r="J187" s="59">
        <v>99.27</v>
      </c>
      <c r="K187" s="52"/>
      <c r="L187" s="51"/>
    </row>
    <row r="188" spans="1:12" ht="15.6" x14ac:dyDescent="0.3">
      <c r="A188" s="25"/>
      <c r="B188" s="16"/>
      <c r="C188" s="11"/>
      <c r="D188" s="7" t="s">
        <v>29</v>
      </c>
      <c r="E188" s="58" t="s">
        <v>78</v>
      </c>
      <c r="F188" s="58">
        <v>90</v>
      </c>
      <c r="G188" s="59">
        <v>7.94</v>
      </c>
      <c r="H188" s="59">
        <v>19.25</v>
      </c>
      <c r="I188" s="59">
        <v>1.31</v>
      </c>
      <c r="J188" s="59">
        <v>215.66</v>
      </c>
      <c r="K188" s="52"/>
      <c r="L188" s="51"/>
    </row>
    <row r="189" spans="1:12" ht="31.2" x14ac:dyDescent="0.3">
      <c r="A189" s="25"/>
      <c r="B189" s="16"/>
      <c r="C189" s="11"/>
      <c r="D189" s="7" t="s">
        <v>30</v>
      </c>
      <c r="E189" s="58" t="s">
        <v>79</v>
      </c>
      <c r="F189" s="58">
        <v>200</v>
      </c>
      <c r="G189" s="59">
        <v>3.6</v>
      </c>
      <c r="H189" s="59">
        <v>5.47</v>
      </c>
      <c r="I189" s="59">
        <v>21.79</v>
      </c>
      <c r="J189" s="59">
        <v>145.96</v>
      </c>
      <c r="K189" s="52"/>
      <c r="L189" s="51"/>
    </row>
    <row r="190" spans="1:12" ht="15.6" x14ac:dyDescent="0.3">
      <c r="A190" s="25"/>
      <c r="B190" s="16"/>
      <c r="C190" s="11"/>
      <c r="D190" s="7" t="s">
        <v>31</v>
      </c>
      <c r="E190" s="58" t="s">
        <v>80</v>
      </c>
      <c r="F190" s="58">
        <v>180</v>
      </c>
      <c r="G190" s="59">
        <v>0.23</v>
      </c>
      <c r="H190" s="59">
        <v>0.23</v>
      </c>
      <c r="I190" s="59">
        <v>22.84</v>
      </c>
      <c r="J190" s="59">
        <v>93.75</v>
      </c>
      <c r="K190" s="52"/>
      <c r="L190" s="51"/>
    </row>
    <row r="191" spans="1:12" ht="15.6" x14ac:dyDescent="0.3">
      <c r="A191" s="25"/>
      <c r="B191" s="16"/>
      <c r="C191" s="11"/>
      <c r="D191" s="7" t="s">
        <v>32</v>
      </c>
      <c r="E191" s="58" t="s">
        <v>51</v>
      </c>
      <c r="F191" s="58">
        <v>40</v>
      </c>
      <c r="G191" s="59">
        <v>3.1</v>
      </c>
      <c r="H191" s="59">
        <v>0.6</v>
      </c>
      <c r="I191" s="59">
        <v>15.1</v>
      </c>
      <c r="J191" s="59">
        <v>94</v>
      </c>
      <c r="K191" s="52"/>
      <c r="L191" s="51"/>
    </row>
    <row r="192" spans="1:12" ht="15.6" x14ac:dyDescent="0.3">
      <c r="A192" s="25"/>
      <c r="B192" s="16"/>
      <c r="C192" s="11"/>
      <c r="D192" s="7" t="s">
        <v>33</v>
      </c>
      <c r="E192" s="58" t="s">
        <v>52</v>
      </c>
      <c r="F192" s="58">
        <v>40</v>
      </c>
      <c r="G192" s="59">
        <v>3.1</v>
      </c>
      <c r="H192" s="59">
        <v>0.7</v>
      </c>
      <c r="I192" s="59">
        <v>15.2</v>
      </c>
      <c r="J192" s="59">
        <v>81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" si="121">SUM(G186:G194)</f>
        <v>20.23</v>
      </c>
      <c r="H195" s="21">
        <f t="shared" ref="H195" si="122">SUM(H186:H194)</f>
        <v>28.54</v>
      </c>
      <c r="I195" s="21">
        <f t="shared" ref="I195" si="123">SUM(I186:I194)</f>
        <v>93.649999999999991</v>
      </c>
      <c r="J195" s="21">
        <f t="shared" ref="J195" si="124">SUM(J186:J194)</f>
        <v>729.64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1125</v>
      </c>
      <c r="G215" s="34">
        <f t="shared" ref="G215" si="141">G181+G185+G195+G200+G207+G214</f>
        <v>29.437999999999999</v>
      </c>
      <c r="H215" s="34">
        <f t="shared" ref="H215" si="142">H181+H185+H195+H200+H207+H214</f>
        <v>35.32</v>
      </c>
      <c r="I215" s="34">
        <f t="shared" ref="I215" si="143">I181+I185+I195+I200+I207+I214</f>
        <v>146.18</v>
      </c>
      <c r="J215" s="34">
        <f t="shared" ref="J215" si="144">J181+J185+J195+J200+J207+J214</f>
        <v>1054.1300000000001</v>
      </c>
      <c r="K215" s="35"/>
      <c r="L215" s="34">
        <f t="shared" ref="L215" ca="1" si="145">L181+L185+L195+L200+L207+L214</f>
        <v>0</v>
      </c>
    </row>
    <row r="216" spans="1:12" ht="15.6" x14ac:dyDescent="0.3">
      <c r="A216" s="22">
        <v>1</v>
      </c>
      <c r="B216" s="23">
        <v>6</v>
      </c>
      <c r="C216" s="24" t="s">
        <v>20</v>
      </c>
      <c r="D216" s="5" t="s">
        <v>21</v>
      </c>
      <c r="E216" s="58" t="s">
        <v>81</v>
      </c>
      <c r="F216" s="58">
        <v>155</v>
      </c>
      <c r="G216" s="59">
        <v>3.9</v>
      </c>
      <c r="H216" s="59">
        <v>4.97</v>
      </c>
      <c r="I216" s="59">
        <v>24.7</v>
      </c>
      <c r="J216" s="59">
        <v>159.19999999999999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6" x14ac:dyDescent="0.3">
      <c r="A218" s="25"/>
      <c r="B218" s="16"/>
      <c r="C218" s="11"/>
      <c r="D218" s="7" t="s">
        <v>22</v>
      </c>
      <c r="E218" s="58" t="s">
        <v>82</v>
      </c>
      <c r="F218" s="58">
        <v>180</v>
      </c>
      <c r="G218" s="59">
        <v>3.39</v>
      </c>
      <c r="H218" s="59">
        <v>3.54</v>
      </c>
      <c r="I218" s="59">
        <v>23.38</v>
      </c>
      <c r="J218" s="63">
        <v>138.66</v>
      </c>
      <c r="K218" s="52"/>
      <c r="L218" s="51"/>
    </row>
    <row r="219" spans="1:12" ht="15.6" x14ac:dyDescent="0.3">
      <c r="A219" s="25"/>
      <c r="B219" s="16"/>
      <c r="C219" s="11"/>
      <c r="D219" s="7" t="s">
        <v>23</v>
      </c>
      <c r="E219" s="58" t="s">
        <v>52</v>
      </c>
      <c r="F219" s="58">
        <v>40</v>
      </c>
      <c r="G219" s="59">
        <v>3.08</v>
      </c>
      <c r="H219" s="59">
        <v>0.56000000000000005</v>
      </c>
      <c r="I219" s="59">
        <v>15.08</v>
      </c>
      <c r="J219" s="59">
        <v>94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375</v>
      </c>
      <c r="G223" s="21">
        <f t="shared" ref="G223" si="146">SUM(G216:G222)</f>
        <v>10.370000000000001</v>
      </c>
      <c r="H223" s="21">
        <f t="shared" ref="H223" si="147">SUM(H216:H222)</f>
        <v>9.07</v>
      </c>
      <c r="I223" s="21">
        <f t="shared" ref="I223" si="148">SUM(I216:I222)</f>
        <v>63.16</v>
      </c>
      <c r="J223" s="21">
        <f t="shared" ref="J223" si="149">SUM(J216:J222)</f>
        <v>391.86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6" x14ac:dyDescent="0.3">
      <c r="A229" s="25"/>
      <c r="B229" s="16"/>
      <c r="C229" s="11"/>
      <c r="D229" s="7" t="s">
        <v>28</v>
      </c>
      <c r="E229" s="58" t="s">
        <v>63</v>
      </c>
      <c r="F229" s="58">
        <v>200</v>
      </c>
      <c r="G229" s="59">
        <v>1.52</v>
      </c>
      <c r="H229" s="59">
        <v>5.33</v>
      </c>
      <c r="I229" s="59">
        <v>8.65</v>
      </c>
      <c r="J229" s="59">
        <v>88.89</v>
      </c>
      <c r="K229" s="52"/>
      <c r="L229" s="51"/>
    </row>
    <row r="230" spans="1:12" ht="15.6" x14ac:dyDescent="0.3">
      <c r="A230" s="25"/>
      <c r="B230" s="16"/>
      <c r="C230" s="11"/>
      <c r="D230" s="7" t="s">
        <v>29</v>
      </c>
      <c r="E230" s="58" t="s">
        <v>83</v>
      </c>
      <c r="F230" s="58">
        <v>90</v>
      </c>
      <c r="G230" s="59">
        <v>25.94</v>
      </c>
      <c r="H230" s="59">
        <v>31.29</v>
      </c>
      <c r="I230" s="59">
        <v>4.09</v>
      </c>
      <c r="J230" s="59">
        <v>401.72</v>
      </c>
      <c r="K230" s="52"/>
      <c r="L230" s="51"/>
    </row>
    <row r="231" spans="1:12" ht="15.6" x14ac:dyDescent="0.3">
      <c r="A231" s="25"/>
      <c r="B231" s="16"/>
      <c r="C231" s="11"/>
      <c r="D231" s="7" t="s">
        <v>30</v>
      </c>
      <c r="E231" s="58" t="s">
        <v>69</v>
      </c>
      <c r="F231" s="58">
        <v>150</v>
      </c>
      <c r="G231" s="59">
        <v>5.52</v>
      </c>
      <c r="H231" s="59">
        <v>5.3</v>
      </c>
      <c r="I231" s="59">
        <v>35.33</v>
      </c>
      <c r="J231" s="59">
        <v>211.1</v>
      </c>
      <c r="K231" s="52"/>
      <c r="L231" s="51"/>
    </row>
    <row r="232" spans="1:12" ht="15.6" x14ac:dyDescent="0.3">
      <c r="A232" s="25"/>
      <c r="B232" s="16"/>
      <c r="C232" s="11"/>
      <c r="D232" s="7" t="s">
        <v>31</v>
      </c>
      <c r="E232" s="58" t="s">
        <v>50</v>
      </c>
      <c r="F232" s="58">
        <v>180</v>
      </c>
      <c r="G232" s="59">
        <v>0.108</v>
      </c>
      <c r="H232" s="59">
        <v>0</v>
      </c>
      <c r="I232" s="59">
        <v>10.85</v>
      </c>
      <c r="J232" s="59">
        <v>44</v>
      </c>
      <c r="K232" s="52"/>
      <c r="L232" s="51"/>
    </row>
    <row r="233" spans="1:12" ht="15.6" x14ac:dyDescent="0.3">
      <c r="A233" s="25"/>
      <c r="B233" s="16"/>
      <c r="C233" s="11"/>
      <c r="D233" s="7" t="s">
        <v>32</v>
      </c>
      <c r="E233" s="58" t="s">
        <v>51</v>
      </c>
      <c r="F233" s="58">
        <v>50</v>
      </c>
      <c r="G233" s="59">
        <v>3.1</v>
      </c>
      <c r="H233" s="59">
        <v>0.6</v>
      </c>
      <c r="I233" s="59">
        <v>15.1</v>
      </c>
      <c r="J233" s="59">
        <v>130</v>
      </c>
      <c r="K233" s="52"/>
      <c r="L233" s="51"/>
    </row>
    <row r="234" spans="1:12" ht="15.6" x14ac:dyDescent="0.3">
      <c r="A234" s="25"/>
      <c r="B234" s="16"/>
      <c r="C234" s="11"/>
      <c r="D234" s="7" t="s">
        <v>33</v>
      </c>
      <c r="E234" s="58" t="s">
        <v>52</v>
      </c>
      <c r="F234" s="58">
        <v>60</v>
      </c>
      <c r="G234" s="59">
        <v>3.1</v>
      </c>
      <c r="H234" s="59">
        <v>0.7</v>
      </c>
      <c r="I234" s="59">
        <v>15.2</v>
      </c>
      <c r="J234" s="59">
        <v>141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" si="156">SUM(G228:G236)</f>
        <v>39.288000000000004</v>
      </c>
      <c r="H237" s="21">
        <f t="shared" ref="H237" si="157">SUM(H228:H236)</f>
        <v>43.22</v>
      </c>
      <c r="I237" s="21">
        <f t="shared" ref="I237" si="158">SUM(I228:I236)</f>
        <v>89.22</v>
      </c>
      <c r="J237" s="21">
        <f t="shared" ref="J237" si="159">SUM(J228:J236)</f>
        <v>1016.71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1105</v>
      </c>
      <c r="G257" s="34">
        <f t="shared" ref="G257" si="176">G223+G227+G237+G242+G249+G256</f>
        <v>49.658000000000001</v>
      </c>
      <c r="H257" s="34">
        <f t="shared" ref="H257" si="177">H223+H227+H237+H242+H249+H256</f>
        <v>52.29</v>
      </c>
      <c r="I257" s="34">
        <f t="shared" ref="I257" si="178">I223+I227+I237+I242+I249+I256</f>
        <v>152.38</v>
      </c>
      <c r="J257" s="34">
        <f t="shared" ref="J257" si="179">J223+J227+J237+J242+J249+J256</f>
        <v>1408.5700000000002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65"/>
      <c r="F258" s="65"/>
      <c r="G258" s="65"/>
      <c r="H258" s="65"/>
      <c r="I258" s="65"/>
      <c r="J258" s="65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65"/>
      <c r="F260" s="65"/>
      <c r="G260" s="65"/>
      <c r="H260" s="65"/>
      <c r="I260" s="65"/>
      <c r="J260" s="65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65"/>
      <c r="F261" s="65"/>
      <c r="G261" s="65"/>
      <c r="H261" s="65"/>
      <c r="I261" s="65"/>
      <c r="J261" s="65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65"/>
      <c r="F271" s="65"/>
      <c r="G271" s="65"/>
      <c r="H271" s="65"/>
      <c r="I271" s="65"/>
      <c r="J271" s="65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65"/>
      <c r="F272" s="65"/>
      <c r="G272" s="65"/>
      <c r="H272" s="65"/>
      <c r="I272" s="65"/>
      <c r="J272" s="65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65"/>
      <c r="F273" s="65"/>
      <c r="G273" s="65"/>
      <c r="H273" s="65"/>
      <c r="I273" s="65"/>
      <c r="J273" s="65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65"/>
      <c r="F274" s="65"/>
      <c r="G274" s="65"/>
      <c r="H274" s="65"/>
      <c r="I274" s="65"/>
      <c r="J274" s="65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65"/>
      <c r="F275" s="65"/>
      <c r="G275" s="65"/>
      <c r="H275" s="65"/>
      <c r="I275" s="65"/>
      <c r="J275" s="65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65"/>
      <c r="F276" s="65"/>
      <c r="G276" s="65"/>
      <c r="H276" s="65"/>
      <c r="I276" s="65"/>
      <c r="J276" s="65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.6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81</v>
      </c>
      <c r="F300" s="58">
        <v>155</v>
      </c>
      <c r="G300" s="59">
        <v>3.9</v>
      </c>
      <c r="H300" s="59">
        <v>4.97</v>
      </c>
      <c r="I300" s="59">
        <v>24.7</v>
      </c>
      <c r="J300" s="59">
        <v>159.19999999999999</v>
      </c>
      <c r="K300" s="49"/>
      <c r="L300" s="48"/>
    </row>
    <row r="301" spans="1:12" ht="14.4" x14ac:dyDescent="0.3">
      <c r="A301" s="25"/>
      <c r="B301" s="16"/>
      <c r="C301" s="11"/>
      <c r="D301" s="6"/>
      <c r="E301" s="52"/>
      <c r="F301" s="52"/>
      <c r="G301" s="52"/>
      <c r="H301" s="52"/>
      <c r="I301" s="52"/>
      <c r="J301" s="52"/>
      <c r="K301" s="52"/>
      <c r="L301" s="51"/>
    </row>
    <row r="302" spans="1:12" ht="15.6" x14ac:dyDescent="0.3">
      <c r="A302" s="25"/>
      <c r="B302" s="16"/>
      <c r="C302" s="11"/>
      <c r="D302" s="7" t="s">
        <v>22</v>
      </c>
      <c r="E302" s="58" t="s">
        <v>82</v>
      </c>
      <c r="F302" s="58">
        <v>180</v>
      </c>
      <c r="G302" s="59">
        <v>3.39</v>
      </c>
      <c r="H302" s="59">
        <v>3.54</v>
      </c>
      <c r="I302" s="59">
        <v>23.38</v>
      </c>
      <c r="J302" s="63">
        <v>138.66</v>
      </c>
      <c r="K302" s="52"/>
      <c r="L302" s="51"/>
    </row>
    <row r="303" spans="1:12" ht="15.6" x14ac:dyDescent="0.3">
      <c r="A303" s="25"/>
      <c r="B303" s="16"/>
      <c r="C303" s="11"/>
      <c r="D303" s="7" t="s">
        <v>23</v>
      </c>
      <c r="E303" s="58" t="s">
        <v>52</v>
      </c>
      <c r="F303" s="58">
        <v>40</v>
      </c>
      <c r="G303" s="59">
        <v>3.08</v>
      </c>
      <c r="H303" s="59">
        <v>0.56000000000000005</v>
      </c>
      <c r="I303" s="59">
        <v>15.08</v>
      </c>
      <c r="J303" s="59">
        <v>94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375</v>
      </c>
      <c r="G307" s="21">
        <f t="shared" ref="G307" si="215">SUM(G300:G306)</f>
        <v>10.370000000000001</v>
      </c>
      <c r="H307" s="21">
        <f t="shared" ref="H307" si="216">SUM(H300:H306)</f>
        <v>9.07</v>
      </c>
      <c r="I307" s="21">
        <f t="shared" ref="I307" si="217">SUM(I300:I306)</f>
        <v>63.16</v>
      </c>
      <c r="J307" s="21">
        <f t="shared" ref="J307" si="218">SUM(J300:J306)</f>
        <v>391.86</v>
      </c>
      <c r="K307" s="27"/>
      <c r="L307" s="21">
        <f t="shared" ref="L307:L349" si="219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6" x14ac:dyDescent="0.3">
      <c r="A313" s="25"/>
      <c r="B313" s="16"/>
      <c r="C313" s="11"/>
      <c r="D313" s="7" t="s">
        <v>28</v>
      </c>
      <c r="E313" s="58" t="s">
        <v>63</v>
      </c>
      <c r="F313" s="58">
        <v>200</v>
      </c>
      <c r="G313" s="59">
        <v>1.52</v>
      </c>
      <c r="H313" s="59">
        <v>5.33</v>
      </c>
      <c r="I313" s="59">
        <v>8.65</v>
      </c>
      <c r="J313" s="59">
        <v>88.89</v>
      </c>
      <c r="K313" s="52"/>
      <c r="L313" s="51"/>
    </row>
    <row r="314" spans="1:12" ht="15.6" x14ac:dyDescent="0.3">
      <c r="A314" s="25"/>
      <c r="B314" s="16"/>
      <c r="C314" s="11"/>
      <c r="D314" s="7" t="s">
        <v>29</v>
      </c>
      <c r="E314" s="58" t="s">
        <v>83</v>
      </c>
      <c r="F314" s="58">
        <v>90</v>
      </c>
      <c r="G314" s="59">
        <v>25.94</v>
      </c>
      <c r="H314" s="59">
        <v>31.29</v>
      </c>
      <c r="I314" s="59">
        <v>4.09</v>
      </c>
      <c r="J314" s="59">
        <v>401.72</v>
      </c>
      <c r="K314" s="52"/>
      <c r="L314" s="51"/>
    </row>
    <row r="315" spans="1:12" ht="15.6" x14ac:dyDescent="0.3">
      <c r="A315" s="25"/>
      <c r="B315" s="16"/>
      <c r="C315" s="11"/>
      <c r="D315" s="7" t="s">
        <v>30</v>
      </c>
      <c r="E315" s="58" t="s">
        <v>69</v>
      </c>
      <c r="F315" s="58">
        <v>150</v>
      </c>
      <c r="G315" s="59">
        <v>5.52</v>
      </c>
      <c r="H315" s="59">
        <v>5.3</v>
      </c>
      <c r="I315" s="59">
        <v>35.33</v>
      </c>
      <c r="J315" s="59">
        <v>211.1</v>
      </c>
      <c r="K315" s="52"/>
      <c r="L315" s="51"/>
    </row>
    <row r="316" spans="1:12" ht="15.6" x14ac:dyDescent="0.3">
      <c r="A316" s="25"/>
      <c r="B316" s="16"/>
      <c r="C316" s="11"/>
      <c r="D316" s="7" t="s">
        <v>31</v>
      </c>
      <c r="E316" s="58" t="s">
        <v>50</v>
      </c>
      <c r="F316" s="58">
        <v>180</v>
      </c>
      <c r="G316" s="59">
        <v>0.108</v>
      </c>
      <c r="H316" s="59">
        <v>0</v>
      </c>
      <c r="I316" s="59">
        <v>10.85</v>
      </c>
      <c r="J316" s="59">
        <v>44</v>
      </c>
      <c r="K316" s="52"/>
      <c r="L316" s="51"/>
    </row>
    <row r="317" spans="1:12" ht="15.6" x14ac:dyDescent="0.3">
      <c r="A317" s="25"/>
      <c r="B317" s="16"/>
      <c r="C317" s="11"/>
      <c r="D317" s="7" t="s">
        <v>32</v>
      </c>
      <c r="E317" s="58" t="s">
        <v>51</v>
      </c>
      <c r="F317" s="58">
        <v>50</v>
      </c>
      <c r="G317" s="59">
        <v>3.1</v>
      </c>
      <c r="H317" s="59">
        <v>0.6</v>
      </c>
      <c r="I317" s="59">
        <v>15.1</v>
      </c>
      <c r="J317" s="59">
        <v>130</v>
      </c>
      <c r="K317" s="52"/>
      <c r="L317" s="51"/>
    </row>
    <row r="318" spans="1:12" ht="15.6" x14ac:dyDescent="0.3">
      <c r="A318" s="25"/>
      <c r="B318" s="16"/>
      <c r="C318" s="11"/>
      <c r="D318" s="7" t="s">
        <v>33</v>
      </c>
      <c r="E318" s="58" t="s">
        <v>52</v>
      </c>
      <c r="F318" s="58">
        <v>60</v>
      </c>
      <c r="G318" s="59">
        <v>3.1</v>
      </c>
      <c r="H318" s="59">
        <v>0.7</v>
      </c>
      <c r="I318" s="59">
        <v>15.2</v>
      </c>
      <c r="J318" s="59">
        <v>141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" si="225">SUM(G312:G320)</f>
        <v>39.288000000000004</v>
      </c>
      <c r="H321" s="21">
        <f t="shared" ref="H321" si="226">SUM(H312:H320)</f>
        <v>43.22</v>
      </c>
      <c r="I321" s="21">
        <f t="shared" ref="I321" si="227">SUM(I312:I320)</f>
        <v>89.22</v>
      </c>
      <c r="J321" s="21">
        <f t="shared" ref="J321" si="228">SUM(J312:J320)</f>
        <v>1016.71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1105</v>
      </c>
      <c r="G341" s="34">
        <f t="shared" ref="G341" si="245">G307+G311+G321+G326+G333+G340</f>
        <v>49.658000000000001</v>
      </c>
      <c r="H341" s="34">
        <f t="shared" ref="H341" si="246">H307+H311+H321+H326+H333+H340</f>
        <v>52.29</v>
      </c>
      <c r="I341" s="34">
        <f t="shared" ref="I341" si="247">I307+I311+I321+I326+I333+I340</f>
        <v>152.38</v>
      </c>
      <c r="J341" s="34">
        <f t="shared" ref="J341" si="248">J307+J311+J321+J326+J333+J340</f>
        <v>1408.5700000000002</v>
      </c>
      <c r="K341" s="35"/>
      <c r="L341" s="34">
        <f t="shared" ref="L341" ca="1" si="249">L307+L311+L321+L326+L333+L340</f>
        <v>0</v>
      </c>
    </row>
    <row r="342" spans="1:12" ht="15.6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84</v>
      </c>
      <c r="F342" s="58">
        <v>155</v>
      </c>
      <c r="G342" s="59">
        <v>5.64</v>
      </c>
      <c r="H342" s="59">
        <v>6.11</v>
      </c>
      <c r="I342" s="59">
        <v>26.73</v>
      </c>
      <c r="J342" s="59">
        <v>184.78</v>
      </c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6" x14ac:dyDescent="0.3">
      <c r="A344" s="15"/>
      <c r="B344" s="16"/>
      <c r="C344" s="11"/>
      <c r="D344" s="7" t="s">
        <v>22</v>
      </c>
      <c r="E344" s="58" t="s">
        <v>50</v>
      </c>
      <c r="F344" s="58">
        <v>180</v>
      </c>
      <c r="G344" s="59">
        <v>0.108</v>
      </c>
      <c r="H344" s="59">
        <v>0</v>
      </c>
      <c r="I344" s="59">
        <v>10.85</v>
      </c>
      <c r="J344" s="59">
        <v>44</v>
      </c>
      <c r="K344" s="52"/>
      <c r="L344" s="51"/>
    </row>
    <row r="345" spans="1:12" ht="15.6" x14ac:dyDescent="0.3">
      <c r="A345" s="15"/>
      <c r="B345" s="16"/>
      <c r="C345" s="11"/>
      <c r="D345" s="7" t="s">
        <v>23</v>
      </c>
      <c r="E345" s="58" t="s">
        <v>52</v>
      </c>
      <c r="F345" s="58">
        <v>40</v>
      </c>
      <c r="G345" s="59">
        <v>3.08</v>
      </c>
      <c r="H345" s="59">
        <v>0.56000000000000005</v>
      </c>
      <c r="I345" s="59">
        <v>15.08</v>
      </c>
      <c r="J345" s="59">
        <v>94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375</v>
      </c>
      <c r="G349" s="21">
        <f>SUM(G342:G348)</f>
        <v>8.8279999999999994</v>
      </c>
      <c r="H349" s="21">
        <f>SUM(H342:H348)</f>
        <v>6.67</v>
      </c>
      <c r="I349" s="21">
        <f>SUM(I342:I348)</f>
        <v>52.66</v>
      </c>
      <c r="J349" s="21">
        <f>SUM(J342:J348)</f>
        <v>322.77999999999997</v>
      </c>
      <c r="K349" s="27"/>
      <c r="L349" s="21">
        <f t="shared" si="219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0">SUM(G350:G352)</f>
        <v>0</v>
      </c>
      <c r="H353" s="21">
        <f t="shared" ref="H353" si="251">SUM(H350:H352)</f>
        <v>0</v>
      </c>
      <c r="I353" s="21">
        <f t="shared" ref="I353" si="252">SUM(I350:I352)</f>
        <v>0</v>
      </c>
      <c r="J353" s="21">
        <f t="shared" ref="J353" si="253">SUM(J350:J352)</f>
        <v>0</v>
      </c>
      <c r="K353" s="27"/>
      <c r="L353" s="21">
        <f t="shared" ref="L353" ca="1" si="254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.6" x14ac:dyDescent="0.3">
      <c r="A355" s="15"/>
      <c r="B355" s="16"/>
      <c r="C355" s="11"/>
      <c r="D355" s="7" t="s">
        <v>28</v>
      </c>
      <c r="E355" s="58" t="s">
        <v>85</v>
      </c>
      <c r="F355" s="58">
        <v>200</v>
      </c>
      <c r="G355" s="59">
        <v>3</v>
      </c>
      <c r="H355" s="59">
        <v>2.63</v>
      </c>
      <c r="I355" s="59">
        <v>13.47</v>
      </c>
      <c r="J355" s="59">
        <v>89.55</v>
      </c>
      <c r="K355" s="52"/>
      <c r="L355" s="51"/>
    </row>
    <row r="356" spans="1:12" ht="15.6" x14ac:dyDescent="0.3">
      <c r="A356" s="15"/>
      <c r="B356" s="16"/>
      <c r="C356" s="11"/>
      <c r="D356" s="7" t="s">
        <v>29</v>
      </c>
      <c r="E356" s="58" t="s">
        <v>86</v>
      </c>
      <c r="F356" s="58">
        <v>90</v>
      </c>
      <c r="G356" s="59">
        <v>12.82</v>
      </c>
      <c r="H356" s="59">
        <v>14.06</v>
      </c>
      <c r="I356" s="59">
        <v>6.89</v>
      </c>
      <c r="J356" s="59">
        <v>212.1</v>
      </c>
      <c r="K356" s="52"/>
      <c r="L356" s="51"/>
    </row>
    <row r="357" spans="1:12" ht="15.6" x14ac:dyDescent="0.3">
      <c r="A357" s="15"/>
      <c r="B357" s="16"/>
      <c r="C357" s="11"/>
      <c r="D357" s="7" t="s">
        <v>30</v>
      </c>
      <c r="E357" s="58" t="s">
        <v>87</v>
      </c>
      <c r="F357" s="58">
        <v>155</v>
      </c>
      <c r="G357" s="59">
        <v>17.47</v>
      </c>
      <c r="H357" s="59">
        <v>3.88</v>
      </c>
      <c r="I357" s="59">
        <v>38.520000000000003</v>
      </c>
      <c r="J357" s="59">
        <v>248.62</v>
      </c>
      <c r="K357" s="52"/>
      <c r="L357" s="51"/>
    </row>
    <row r="358" spans="1:12" ht="15.6" x14ac:dyDescent="0.3">
      <c r="A358" s="15"/>
      <c r="B358" s="16"/>
      <c r="C358" s="11"/>
      <c r="D358" s="7" t="s">
        <v>31</v>
      </c>
      <c r="E358" s="58" t="s">
        <v>50</v>
      </c>
      <c r="F358" s="58">
        <v>180</v>
      </c>
      <c r="G358" s="59">
        <v>0.108</v>
      </c>
      <c r="H358" s="59">
        <v>0</v>
      </c>
      <c r="I358" s="59">
        <v>10.85</v>
      </c>
      <c r="J358" s="59">
        <v>44</v>
      </c>
      <c r="K358" s="52"/>
      <c r="L358" s="51"/>
    </row>
    <row r="359" spans="1:12" ht="15.6" x14ac:dyDescent="0.3">
      <c r="A359" s="15"/>
      <c r="B359" s="16"/>
      <c r="C359" s="11"/>
      <c r="D359" s="7" t="s">
        <v>32</v>
      </c>
      <c r="E359" s="58" t="s">
        <v>51</v>
      </c>
      <c r="F359" s="58">
        <v>50</v>
      </c>
      <c r="G359" s="59">
        <v>3.1</v>
      </c>
      <c r="H359" s="59">
        <v>0.6</v>
      </c>
      <c r="I359" s="59">
        <v>15.1</v>
      </c>
      <c r="J359" s="59">
        <v>130</v>
      </c>
      <c r="K359" s="52"/>
      <c r="L359" s="51"/>
    </row>
    <row r="360" spans="1:12" ht="15.6" x14ac:dyDescent="0.3">
      <c r="A360" s="15"/>
      <c r="B360" s="16"/>
      <c r="C360" s="11"/>
      <c r="D360" s="7" t="s">
        <v>33</v>
      </c>
      <c r="E360" s="58" t="s">
        <v>52</v>
      </c>
      <c r="F360" s="58">
        <v>60</v>
      </c>
      <c r="G360" s="59">
        <v>3.1</v>
      </c>
      <c r="H360" s="59">
        <v>0.7</v>
      </c>
      <c r="I360" s="59">
        <v>15.2</v>
      </c>
      <c r="J360" s="59">
        <v>141</v>
      </c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735</v>
      </c>
      <c r="G363" s="21">
        <f t="shared" ref="G363" si="255">SUM(G354:G362)</f>
        <v>39.597999999999999</v>
      </c>
      <c r="H363" s="21">
        <f t="shared" ref="H363" si="256">SUM(H354:H362)</f>
        <v>21.87</v>
      </c>
      <c r="I363" s="21">
        <f t="shared" ref="I363" si="257">SUM(I354:I362)</f>
        <v>100.03</v>
      </c>
      <c r="J363" s="21">
        <f t="shared" ref="J363" si="258">SUM(J354:J362)</f>
        <v>865.27</v>
      </c>
      <c r="K363" s="27"/>
      <c r="L363" s="21">
        <f t="shared" ref="L363" ca="1" si="259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0">SUM(G364:G367)</f>
        <v>0</v>
      </c>
      <c r="H368" s="21">
        <f t="shared" ref="H368" si="261">SUM(H364:H367)</f>
        <v>0</v>
      </c>
      <c r="I368" s="21">
        <f t="shared" ref="I368" si="262">SUM(I364:I367)</f>
        <v>0</v>
      </c>
      <c r="J368" s="21">
        <f t="shared" ref="J368" si="263">SUM(J364:J367)</f>
        <v>0</v>
      </c>
      <c r="K368" s="27"/>
      <c r="L368" s="21">
        <f t="shared" ref="L368" ca="1" si="264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5">SUM(G369:G374)</f>
        <v>0</v>
      </c>
      <c r="H375" s="21">
        <f t="shared" ref="H375" si="266">SUM(H369:H374)</f>
        <v>0</v>
      </c>
      <c r="I375" s="21">
        <f t="shared" ref="I375" si="267">SUM(I369:I374)</f>
        <v>0</v>
      </c>
      <c r="J375" s="21">
        <f t="shared" ref="J375" si="268">SUM(J369:J374)</f>
        <v>0</v>
      </c>
      <c r="K375" s="27"/>
      <c r="L375" s="21">
        <f t="shared" ref="L375" ca="1" si="269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0">SUM(G376:G381)</f>
        <v>0</v>
      </c>
      <c r="H382" s="21">
        <f t="shared" ref="H382" si="271">SUM(H376:H381)</f>
        <v>0</v>
      </c>
      <c r="I382" s="21">
        <f t="shared" ref="I382" si="272">SUM(I376:I381)</f>
        <v>0</v>
      </c>
      <c r="J382" s="21">
        <f t="shared" ref="J382" si="273">SUM(J376:J381)</f>
        <v>0</v>
      </c>
      <c r="K382" s="27"/>
      <c r="L382" s="21">
        <f t="shared" ref="L382" ca="1" si="274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1110</v>
      </c>
      <c r="G383" s="34">
        <f t="shared" ref="G383" si="275">G349+G353+G363+G368+G375+G382</f>
        <v>48.426000000000002</v>
      </c>
      <c r="H383" s="34">
        <f t="shared" ref="H383" si="276">H349+H353+H363+H368+H375+H382</f>
        <v>28.54</v>
      </c>
      <c r="I383" s="34">
        <f t="shared" ref="I383" si="277">I349+I353+I363+I368+I375+I382</f>
        <v>152.69</v>
      </c>
      <c r="J383" s="34">
        <f t="shared" ref="J383" si="278">J349+J353+J363+J368+J375+J382</f>
        <v>1188.05</v>
      </c>
      <c r="K383" s="35"/>
      <c r="L383" s="34">
        <f t="shared" ref="L383" ca="1" si="279">L349+L353+L363+L368+L375+L382</f>
        <v>0</v>
      </c>
    </row>
    <row r="384" spans="1:12" ht="15.6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88</v>
      </c>
      <c r="F384" s="58">
        <v>155</v>
      </c>
      <c r="G384" s="59">
        <v>4.79</v>
      </c>
      <c r="H384" s="59">
        <v>6.74</v>
      </c>
      <c r="I384" s="59">
        <v>19.3</v>
      </c>
      <c r="J384" s="59">
        <v>157.1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6" x14ac:dyDescent="0.3">
      <c r="A386" s="25"/>
      <c r="B386" s="16"/>
      <c r="C386" s="11"/>
      <c r="D386" s="7" t="s">
        <v>22</v>
      </c>
      <c r="E386" s="58" t="s">
        <v>60</v>
      </c>
      <c r="F386" s="58">
        <v>180</v>
      </c>
      <c r="G386" s="59">
        <v>2.52</v>
      </c>
      <c r="H386" s="59">
        <v>2.87</v>
      </c>
      <c r="I386" s="59">
        <v>17.75</v>
      </c>
      <c r="J386" s="59">
        <v>106.93</v>
      </c>
      <c r="K386" s="52"/>
      <c r="L386" s="51"/>
    </row>
    <row r="387" spans="1:12" ht="15.6" x14ac:dyDescent="0.3">
      <c r="A387" s="25"/>
      <c r="B387" s="16"/>
      <c r="C387" s="11"/>
      <c r="D387" s="7" t="s">
        <v>23</v>
      </c>
      <c r="E387" s="58" t="s">
        <v>52</v>
      </c>
      <c r="F387" s="64">
        <v>40</v>
      </c>
      <c r="G387" s="62">
        <v>3.08</v>
      </c>
      <c r="H387" s="62">
        <v>0.56000000000000005</v>
      </c>
      <c r="I387" s="62">
        <v>15.08</v>
      </c>
      <c r="J387" s="62">
        <v>94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375</v>
      </c>
      <c r="G391" s="21">
        <f>SUM(G384:G390)</f>
        <v>10.39</v>
      </c>
      <c r="H391" s="21">
        <f>SUM(H384:H390)</f>
        <v>10.17</v>
      </c>
      <c r="I391" s="21">
        <f>SUM(I384:I390)</f>
        <v>52.129999999999995</v>
      </c>
      <c r="J391" s="21">
        <f>SUM(J384:J390)</f>
        <v>358.03</v>
      </c>
      <c r="K391" s="27"/>
      <c r="L391" s="21">
        <f t="shared" ref="L391:L433" si="280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1">SUM(G392:G394)</f>
        <v>0</v>
      </c>
      <c r="H395" s="21">
        <f t="shared" ref="H395" si="282">SUM(H392:H394)</f>
        <v>0</v>
      </c>
      <c r="I395" s="21">
        <f t="shared" ref="I395" si="283">SUM(I392:I394)</f>
        <v>0</v>
      </c>
      <c r="J395" s="21">
        <f t="shared" ref="J395" si="284">SUM(J392:J394)</f>
        <v>0</v>
      </c>
      <c r="K395" s="27"/>
      <c r="L395" s="21">
        <f t="shared" ref="L395" ca="1" si="285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6" x14ac:dyDescent="0.3">
      <c r="A397" s="25"/>
      <c r="B397" s="16"/>
      <c r="C397" s="11"/>
      <c r="D397" s="7" t="s">
        <v>28</v>
      </c>
      <c r="E397" s="58" t="s">
        <v>89</v>
      </c>
      <c r="F397" s="58">
        <v>200</v>
      </c>
      <c r="G397" s="59">
        <v>1.87</v>
      </c>
      <c r="H397" s="59">
        <v>3.11</v>
      </c>
      <c r="I397" s="59">
        <v>10.89</v>
      </c>
      <c r="J397" s="59">
        <v>79.03</v>
      </c>
      <c r="K397" s="52"/>
      <c r="L397" s="51"/>
    </row>
    <row r="398" spans="1:12" ht="15.6" x14ac:dyDescent="0.3">
      <c r="A398" s="25"/>
      <c r="B398" s="16"/>
      <c r="C398" s="11"/>
      <c r="D398" s="7" t="s">
        <v>29</v>
      </c>
      <c r="E398" s="60" t="s">
        <v>90</v>
      </c>
      <c r="F398" s="60">
        <v>90</v>
      </c>
      <c r="G398" s="61">
        <v>16.510000000000002</v>
      </c>
      <c r="H398" s="61">
        <v>10.28</v>
      </c>
      <c r="I398" s="61">
        <v>4.96</v>
      </c>
      <c r="J398" s="61">
        <v>178.41</v>
      </c>
      <c r="K398" s="52"/>
      <c r="L398" s="51"/>
    </row>
    <row r="399" spans="1:12" ht="15.6" x14ac:dyDescent="0.3">
      <c r="A399" s="25"/>
      <c r="B399" s="16"/>
      <c r="C399" s="11"/>
      <c r="D399" s="7" t="s">
        <v>30</v>
      </c>
      <c r="E399" s="58" t="s">
        <v>75</v>
      </c>
      <c r="F399" s="58">
        <v>150</v>
      </c>
      <c r="G399" s="59">
        <v>3.89</v>
      </c>
      <c r="H399" s="59">
        <v>5.09</v>
      </c>
      <c r="I399" s="59">
        <v>40.28</v>
      </c>
      <c r="J399" s="59">
        <v>225.18</v>
      </c>
      <c r="K399" s="52"/>
      <c r="L399" s="51"/>
    </row>
    <row r="400" spans="1:12" ht="15.6" x14ac:dyDescent="0.3">
      <c r="A400" s="25"/>
      <c r="B400" s="16"/>
      <c r="C400" s="11"/>
      <c r="D400" s="7" t="s">
        <v>31</v>
      </c>
      <c r="E400" s="58" t="s">
        <v>70</v>
      </c>
      <c r="F400" s="58">
        <v>180</v>
      </c>
      <c r="G400" s="59">
        <v>0.5</v>
      </c>
      <c r="H400" s="59">
        <v>0</v>
      </c>
      <c r="I400" s="59">
        <v>25.13</v>
      </c>
      <c r="J400" s="59">
        <v>103.44</v>
      </c>
      <c r="K400" s="52"/>
      <c r="L400" s="51"/>
    </row>
    <row r="401" spans="1:12" ht="15.6" x14ac:dyDescent="0.3">
      <c r="A401" s="25"/>
      <c r="B401" s="16"/>
      <c r="C401" s="11"/>
      <c r="D401" s="7" t="s">
        <v>32</v>
      </c>
      <c r="E401" s="58" t="s">
        <v>51</v>
      </c>
      <c r="F401" s="58">
        <v>50</v>
      </c>
      <c r="G401" s="59">
        <v>3.1</v>
      </c>
      <c r="H401" s="59">
        <v>0.6</v>
      </c>
      <c r="I401" s="59">
        <v>15.1</v>
      </c>
      <c r="J401" s="59">
        <v>130</v>
      </c>
      <c r="K401" s="52"/>
      <c r="L401" s="51"/>
    </row>
    <row r="402" spans="1:12" ht="15.6" x14ac:dyDescent="0.3">
      <c r="A402" s="25"/>
      <c r="B402" s="16"/>
      <c r="C402" s="11"/>
      <c r="D402" s="7" t="s">
        <v>33</v>
      </c>
      <c r="E402" s="58" t="s">
        <v>52</v>
      </c>
      <c r="F402" s="58">
        <v>60</v>
      </c>
      <c r="G402" s="59">
        <v>3.1</v>
      </c>
      <c r="H402" s="59">
        <v>0.7</v>
      </c>
      <c r="I402" s="59">
        <v>15.2</v>
      </c>
      <c r="J402" s="59">
        <v>141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" si="286">SUM(G396:G404)</f>
        <v>28.970000000000006</v>
      </c>
      <c r="H405" s="21">
        <f t="shared" ref="H405" si="287">SUM(H396:H404)</f>
        <v>19.779999999999998</v>
      </c>
      <c r="I405" s="21">
        <f t="shared" ref="I405" si="288">SUM(I396:I404)</f>
        <v>111.56</v>
      </c>
      <c r="J405" s="21">
        <f t="shared" ref="J405" si="289">SUM(J396:J404)</f>
        <v>857.06</v>
      </c>
      <c r="K405" s="27"/>
      <c r="L405" s="21">
        <f t="shared" ref="L405" ca="1" si="290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1">SUM(G406:G409)</f>
        <v>0</v>
      </c>
      <c r="H410" s="21">
        <f t="shared" ref="H410" si="292">SUM(H406:H409)</f>
        <v>0</v>
      </c>
      <c r="I410" s="21">
        <f t="shared" ref="I410" si="293">SUM(I406:I409)</f>
        <v>0</v>
      </c>
      <c r="J410" s="21">
        <f t="shared" ref="J410" si="294">SUM(J406:J409)</f>
        <v>0</v>
      </c>
      <c r="K410" s="27"/>
      <c r="L410" s="21">
        <f t="shared" ref="L410" ca="1" si="295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6">SUM(G411:G416)</f>
        <v>0</v>
      </c>
      <c r="H417" s="21">
        <f t="shared" ref="H417" si="297">SUM(H411:H416)</f>
        <v>0</v>
      </c>
      <c r="I417" s="21">
        <f t="shared" ref="I417" si="298">SUM(I411:I416)</f>
        <v>0</v>
      </c>
      <c r="J417" s="21">
        <f t="shared" ref="J417" si="299">SUM(J411:J416)</f>
        <v>0</v>
      </c>
      <c r="K417" s="27"/>
      <c r="L417" s="21">
        <f t="shared" ref="L417" ca="1" si="300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1">SUM(G418:G423)</f>
        <v>0</v>
      </c>
      <c r="H424" s="21">
        <f t="shared" ref="H424" si="302">SUM(H418:H423)</f>
        <v>0</v>
      </c>
      <c r="I424" s="21">
        <f t="shared" ref="I424" si="303">SUM(I418:I423)</f>
        <v>0</v>
      </c>
      <c r="J424" s="21">
        <f t="shared" ref="J424" si="304">SUM(J418:J423)</f>
        <v>0</v>
      </c>
      <c r="K424" s="27"/>
      <c r="L424" s="21">
        <f t="shared" ref="L424" ca="1" si="305">SUM(L418:L426)</f>
        <v>0</v>
      </c>
    </row>
    <row r="425" spans="1:12" ht="15.75" customHeight="1" thickBot="1" x14ac:dyDescent="0.3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1105</v>
      </c>
      <c r="G425" s="34">
        <f t="shared" ref="G425" si="306">G391+G395+G405+G410+G417+G424</f>
        <v>39.360000000000007</v>
      </c>
      <c r="H425" s="34">
        <f t="shared" ref="H425" si="307">H391+H395+H405+H410+H417+H424</f>
        <v>29.949999999999996</v>
      </c>
      <c r="I425" s="34">
        <f t="shared" ref="I425" si="308">I391+I395+I405+I410+I417+I424</f>
        <v>163.69</v>
      </c>
      <c r="J425" s="34">
        <f t="shared" ref="J425" si="309">J391+J395+J405+J410+J417+J424</f>
        <v>1215.0899999999999</v>
      </c>
      <c r="K425" s="35"/>
      <c r="L425" s="34">
        <f t="shared" ref="L425" ca="1" si="310">L391+L395+L405+L410+L417+L424</f>
        <v>0</v>
      </c>
    </row>
    <row r="426" spans="1:12" ht="15.6" x14ac:dyDescent="0.3">
      <c r="A426" s="22">
        <v>2</v>
      </c>
      <c r="B426" s="23">
        <v>4</v>
      </c>
      <c r="C426" s="24" t="s">
        <v>20</v>
      </c>
      <c r="D426" s="5" t="s">
        <v>21</v>
      </c>
      <c r="E426" s="58" t="s">
        <v>93</v>
      </c>
      <c r="F426" s="58">
        <v>155</v>
      </c>
      <c r="G426" s="59">
        <v>13.88</v>
      </c>
      <c r="H426" s="59">
        <v>21.47</v>
      </c>
      <c r="I426" s="59">
        <v>3.62</v>
      </c>
      <c r="J426" s="59">
        <v>263.08999999999997</v>
      </c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6" x14ac:dyDescent="0.3">
      <c r="A428" s="25"/>
      <c r="B428" s="16"/>
      <c r="C428" s="11"/>
      <c r="D428" s="7" t="s">
        <v>22</v>
      </c>
      <c r="E428" s="58" t="s">
        <v>94</v>
      </c>
      <c r="F428" s="58">
        <v>180</v>
      </c>
      <c r="G428" s="59">
        <v>2.79</v>
      </c>
      <c r="H428" s="59">
        <v>2.5499999999999998</v>
      </c>
      <c r="I428" s="59">
        <v>13.27</v>
      </c>
      <c r="J428" s="59">
        <v>78.599999999999994</v>
      </c>
      <c r="K428" s="52"/>
      <c r="L428" s="51"/>
    </row>
    <row r="429" spans="1:12" ht="15.6" x14ac:dyDescent="0.3">
      <c r="A429" s="25"/>
      <c r="B429" s="16"/>
      <c r="C429" s="11"/>
      <c r="D429" s="7" t="s">
        <v>23</v>
      </c>
      <c r="E429" s="58" t="s">
        <v>52</v>
      </c>
      <c r="F429" s="58">
        <v>40</v>
      </c>
      <c r="G429" s="59">
        <v>3.08</v>
      </c>
      <c r="H429" s="59">
        <v>0.56000000000000005</v>
      </c>
      <c r="I429" s="59">
        <v>15.08</v>
      </c>
      <c r="J429" s="59">
        <v>94</v>
      </c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375</v>
      </c>
      <c r="G433" s="21">
        <f t="shared" ref="G433" si="311">SUM(G426:G432)</f>
        <v>19.75</v>
      </c>
      <c r="H433" s="21">
        <f t="shared" ref="H433" si="312">SUM(H426:H432)</f>
        <v>24.58</v>
      </c>
      <c r="I433" s="21">
        <f t="shared" ref="I433" si="313">SUM(I426:I432)</f>
        <v>31.97</v>
      </c>
      <c r="J433" s="21">
        <f t="shared" ref="J433" si="314">SUM(J426:J432)</f>
        <v>435.68999999999994</v>
      </c>
      <c r="K433" s="27"/>
      <c r="L433" s="21">
        <f t="shared" si="280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5">SUM(G434:G436)</f>
        <v>0</v>
      </c>
      <c r="H437" s="21">
        <f t="shared" ref="H437" si="316">SUM(H434:H436)</f>
        <v>0</v>
      </c>
      <c r="I437" s="21">
        <f t="shared" ref="I437" si="317">SUM(I434:I436)</f>
        <v>0</v>
      </c>
      <c r="J437" s="21">
        <f t="shared" ref="J437" si="318">SUM(J434:J436)</f>
        <v>0</v>
      </c>
      <c r="K437" s="27"/>
      <c r="L437" s="21">
        <f t="shared" ref="L437" ca="1" si="319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.6" x14ac:dyDescent="0.3">
      <c r="A439" s="25"/>
      <c r="B439" s="16"/>
      <c r="C439" s="11"/>
      <c r="D439" s="7" t="s">
        <v>28</v>
      </c>
      <c r="E439" s="58" t="s">
        <v>95</v>
      </c>
      <c r="F439" s="58">
        <v>200</v>
      </c>
      <c r="G439" s="59">
        <v>4.9800000000000004</v>
      </c>
      <c r="H439" s="59">
        <v>6.57</v>
      </c>
      <c r="I439" s="59">
        <v>14.71</v>
      </c>
      <c r="J439" s="59">
        <v>136.78</v>
      </c>
      <c r="K439" s="52"/>
      <c r="L439" s="51"/>
    </row>
    <row r="440" spans="1:12" ht="15.6" x14ac:dyDescent="0.3">
      <c r="A440" s="25"/>
      <c r="B440" s="16"/>
      <c r="C440" s="11"/>
      <c r="D440" s="7" t="s">
        <v>29</v>
      </c>
      <c r="E440" s="58" t="s">
        <v>96</v>
      </c>
      <c r="F440" s="58">
        <v>90</v>
      </c>
      <c r="G440" s="59">
        <v>13.27</v>
      </c>
      <c r="H440" s="59">
        <v>8.9499999999999993</v>
      </c>
      <c r="I440" s="59">
        <v>5.38</v>
      </c>
      <c r="J440" s="59">
        <v>155.26</v>
      </c>
      <c r="K440" s="52"/>
      <c r="L440" s="51"/>
    </row>
    <row r="441" spans="1:12" ht="15.6" x14ac:dyDescent="0.3">
      <c r="A441" s="25"/>
      <c r="B441" s="16"/>
      <c r="C441" s="11"/>
      <c r="D441" s="7" t="s">
        <v>30</v>
      </c>
      <c r="E441" s="58" t="s">
        <v>97</v>
      </c>
      <c r="F441" s="58">
        <v>150</v>
      </c>
      <c r="G441" s="59">
        <v>3.1949999999999998</v>
      </c>
      <c r="H441" s="59">
        <v>6.06</v>
      </c>
      <c r="I441" s="59">
        <v>23.3</v>
      </c>
      <c r="J441" s="59">
        <v>160.44999999999999</v>
      </c>
      <c r="K441" s="52"/>
      <c r="L441" s="51"/>
    </row>
    <row r="442" spans="1:12" ht="15.6" x14ac:dyDescent="0.3">
      <c r="A442" s="25"/>
      <c r="B442" s="16"/>
      <c r="C442" s="11"/>
      <c r="D442" s="7" t="s">
        <v>31</v>
      </c>
      <c r="E442" s="58" t="s">
        <v>65</v>
      </c>
      <c r="F442" s="58">
        <v>180</v>
      </c>
      <c r="G442" s="59">
        <v>7.0000000000000007E-2</v>
      </c>
      <c r="H442" s="59">
        <v>0.01</v>
      </c>
      <c r="I442" s="59">
        <v>15.31</v>
      </c>
      <c r="J442" s="59">
        <v>61.62</v>
      </c>
      <c r="K442" s="52"/>
      <c r="L442" s="51"/>
    </row>
    <row r="443" spans="1:12" ht="15.6" x14ac:dyDescent="0.3">
      <c r="A443" s="25"/>
      <c r="B443" s="16"/>
      <c r="C443" s="11"/>
      <c r="D443" s="7" t="s">
        <v>32</v>
      </c>
      <c r="E443" s="58" t="s">
        <v>51</v>
      </c>
      <c r="F443" s="58">
        <v>50</v>
      </c>
      <c r="G443" s="59">
        <v>3.1</v>
      </c>
      <c r="H443" s="59">
        <v>0.6</v>
      </c>
      <c r="I443" s="59">
        <v>15.1</v>
      </c>
      <c r="J443" s="59">
        <v>130</v>
      </c>
      <c r="K443" s="52"/>
      <c r="L443" s="51"/>
    </row>
    <row r="444" spans="1:12" ht="15.6" x14ac:dyDescent="0.3">
      <c r="A444" s="25"/>
      <c r="B444" s="16"/>
      <c r="C444" s="11"/>
      <c r="D444" s="7" t="s">
        <v>33</v>
      </c>
      <c r="E444" s="58" t="s">
        <v>52</v>
      </c>
      <c r="F444" s="58">
        <v>60</v>
      </c>
      <c r="G444" s="59">
        <v>3.1</v>
      </c>
      <c r="H444" s="59">
        <v>0.7</v>
      </c>
      <c r="I444" s="59">
        <v>15.2</v>
      </c>
      <c r="J444" s="59">
        <v>141</v>
      </c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" si="320">SUM(G438:G446)</f>
        <v>27.715000000000003</v>
      </c>
      <c r="H447" s="21">
        <f t="shared" ref="H447" si="321">SUM(H438:H446)</f>
        <v>22.89</v>
      </c>
      <c r="I447" s="21">
        <f t="shared" ref="I447" si="322">SUM(I438:I446)</f>
        <v>89</v>
      </c>
      <c r="J447" s="21">
        <f t="shared" ref="J447" si="323">SUM(J438:J446)</f>
        <v>785.1099999999999</v>
      </c>
      <c r="K447" s="27"/>
      <c r="L447" s="21">
        <f t="shared" ref="L447" ca="1" si="324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5">SUM(G448:G451)</f>
        <v>0</v>
      </c>
      <c r="H452" s="21">
        <f t="shared" ref="H452" si="326">SUM(H448:H451)</f>
        <v>0</v>
      </c>
      <c r="I452" s="21">
        <f t="shared" ref="I452" si="327">SUM(I448:I451)</f>
        <v>0</v>
      </c>
      <c r="J452" s="21">
        <f t="shared" ref="J452" si="328">SUM(J448:J451)</f>
        <v>0</v>
      </c>
      <c r="K452" s="27"/>
      <c r="L452" s="21">
        <f t="shared" ref="L452" ca="1" si="329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0">SUM(G453:G458)</f>
        <v>0</v>
      </c>
      <c r="H459" s="21">
        <f t="shared" ref="H459" si="331">SUM(H453:H458)</f>
        <v>0</v>
      </c>
      <c r="I459" s="21">
        <f t="shared" ref="I459" si="332">SUM(I453:I458)</f>
        <v>0</v>
      </c>
      <c r="J459" s="21">
        <f t="shared" ref="J459" si="333">SUM(J453:J458)</f>
        <v>0</v>
      </c>
      <c r="K459" s="27"/>
      <c r="L459" s="21">
        <f t="shared" ref="L459" ca="1" si="334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5">SUM(G460:G465)</f>
        <v>0</v>
      </c>
      <c r="H466" s="21">
        <f t="shared" ref="H466" si="336">SUM(H460:H465)</f>
        <v>0</v>
      </c>
      <c r="I466" s="21">
        <f t="shared" ref="I466" si="337">SUM(I460:I465)</f>
        <v>0</v>
      </c>
      <c r="J466" s="21">
        <f t="shared" ref="J466" si="338">SUM(J460:J465)</f>
        <v>0</v>
      </c>
      <c r="K466" s="27"/>
      <c r="L466" s="21">
        <f t="shared" ref="L466" ca="1" si="339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1105</v>
      </c>
      <c r="G467" s="34">
        <f t="shared" ref="G467" si="340">G433+G437+G447+G452+G459+G466</f>
        <v>47.465000000000003</v>
      </c>
      <c r="H467" s="34">
        <f t="shared" ref="H467" si="341">H433+H437+H447+H452+H459+H466</f>
        <v>47.47</v>
      </c>
      <c r="I467" s="34">
        <f t="shared" ref="I467" si="342">I433+I437+I447+I452+I459+I466</f>
        <v>120.97</v>
      </c>
      <c r="J467" s="34">
        <f t="shared" ref="J467" si="343">J433+J437+J447+J452+J459+J466</f>
        <v>1220.7999999999997</v>
      </c>
      <c r="K467" s="35"/>
      <c r="L467" s="34">
        <f t="shared" ref="L467" ca="1" si="344">L433+L437+L447+L452+L459+L466</f>
        <v>0</v>
      </c>
    </row>
    <row r="468" spans="1:12" ht="15.6" x14ac:dyDescent="0.3">
      <c r="A468" s="22">
        <v>2</v>
      </c>
      <c r="B468" s="23">
        <v>5</v>
      </c>
      <c r="C468" s="24" t="s">
        <v>20</v>
      </c>
      <c r="D468" s="5" t="s">
        <v>21</v>
      </c>
      <c r="E468" s="58" t="s">
        <v>91</v>
      </c>
      <c r="F468" s="58">
        <v>155</v>
      </c>
      <c r="G468" s="59">
        <v>4.58</v>
      </c>
      <c r="H468" s="59">
        <v>5.5</v>
      </c>
      <c r="I468" s="59">
        <v>25.98</v>
      </c>
      <c r="J468" s="59">
        <v>172.09</v>
      </c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6" x14ac:dyDescent="0.3">
      <c r="A470" s="25"/>
      <c r="B470" s="16"/>
      <c r="C470" s="11"/>
      <c r="D470" s="7" t="s">
        <v>22</v>
      </c>
      <c r="E470" s="58" t="s">
        <v>82</v>
      </c>
      <c r="F470" s="58">
        <v>180</v>
      </c>
      <c r="G470" s="59">
        <v>3.39</v>
      </c>
      <c r="H470" s="59">
        <v>3.54</v>
      </c>
      <c r="I470" s="59">
        <v>23.38</v>
      </c>
      <c r="J470" s="63">
        <v>138.66</v>
      </c>
      <c r="K470" s="52"/>
      <c r="L470" s="51"/>
    </row>
    <row r="471" spans="1:12" ht="15.6" x14ac:dyDescent="0.3">
      <c r="A471" s="25"/>
      <c r="B471" s="16"/>
      <c r="C471" s="11"/>
      <c r="D471" s="7" t="s">
        <v>23</v>
      </c>
      <c r="E471" s="58" t="s">
        <v>52</v>
      </c>
      <c r="F471" s="58">
        <v>40</v>
      </c>
      <c r="G471" s="59">
        <v>3.08</v>
      </c>
      <c r="H471" s="59">
        <v>0.56000000000000005</v>
      </c>
      <c r="I471" s="59">
        <v>15.08</v>
      </c>
      <c r="J471" s="59">
        <v>94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375</v>
      </c>
      <c r="G475" s="21">
        <f t="shared" ref="G475" si="345">SUM(G468:G474)</f>
        <v>11.05</v>
      </c>
      <c r="H475" s="21">
        <f t="shared" ref="H475" si="346">SUM(H468:H474)</f>
        <v>9.6</v>
      </c>
      <c r="I475" s="21">
        <f t="shared" ref="I475" si="347">SUM(I468:I474)</f>
        <v>64.44</v>
      </c>
      <c r="J475" s="21">
        <f t="shared" ref="J475" si="348">SUM(J468:J474)</f>
        <v>404.75</v>
      </c>
      <c r="K475" s="27"/>
      <c r="L475" s="21">
        <f t="shared" ref="L475:L517" si="349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0">SUM(G476:G478)</f>
        <v>0</v>
      </c>
      <c r="H479" s="21">
        <f t="shared" ref="H479" si="351">SUM(H476:H478)</f>
        <v>0</v>
      </c>
      <c r="I479" s="21">
        <f t="shared" ref="I479" si="352">SUM(I476:I478)</f>
        <v>0</v>
      </c>
      <c r="J479" s="21">
        <f t="shared" ref="J479" si="353">SUM(J476:J478)</f>
        <v>0</v>
      </c>
      <c r="K479" s="27"/>
      <c r="L479" s="21">
        <f t="shared" ref="L479" ca="1" si="354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.6" x14ac:dyDescent="0.3">
      <c r="A481" s="25"/>
      <c r="B481" s="16"/>
      <c r="C481" s="11"/>
      <c r="D481" s="7" t="s">
        <v>28</v>
      </c>
      <c r="E481" s="58" t="s">
        <v>85</v>
      </c>
      <c r="F481" s="58">
        <v>200</v>
      </c>
      <c r="G481" s="59">
        <v>3</v>
      </c>
      <c r="H481" s="59">
        <v>2.6</v>
      </c>
      <c r="I481" s="59">
        <v>13.5</v>
      </c>
      <c r="J481" s="59">
        <v>89.6</v>
      </c>
      <c r="K481" s="52"/>
      <c r="L481" s="51"/>
    </row>
    <row r="482" spans="1:12" ht="15.6" x14ac:dyDescent="0.3">
      <c r="A482" s="25"/>
      <c r="B482" s="16"/>
      <c r="C482" s="11"/>
      <c r="D482" s="7" t="s">
        <v>29</v>
      </c>
      <c r="E482" s="58" t="s">
        <v>86</v>
      </c>
      <c r="F482" s="58">
        <v>90</v>
      </c>
      <c r="G482" s="59">
        <v>11.1</v>
      </c>
      <c r="H482" s="59">
        <v>12.2</v>
      </c>
      <c r="I482" s="59">
        <v>6</v>
      </c>
      <c r="J482" s="59">
        <v>183.8</v>
      </c>
      <c r="K482" s="52"/>
      <c r="L482" s="51"/>
    </row>
    <row r="483" spans="1:12" ht="15.6" x14ac:dyDescent="0.3">
      <c r="A483" s="25"/>
      <c r="B483" s="16"/>
      <c r="C483" s="11"/>
      <c r="D483" s="7" t="s">
        <v>30</v>
      </c>
      <c r="E483" s="58" t="s">
        <v>87</v>
      </c>
      <c r="F483" s="58">
        <v>150</v>
      </c>
      <c r="G483" s="59">
        <v>17.5</v>
      </c>
      <c r="H483" s="59">
        <v>3.9</v>
      </c>
      <c r="I483" s="59">
        <v>38.5</v>
      </c>
      <c r="J483" s="59">
        <v>248.6</v>
      </c>
      <c r="K483" s="52"/>
      <c r="L483" s="51"/>
    </row>
    <row r="484" spans="1:12" ht="15.6" x14ac:dyDescent="0.3">
      <c r="A484" s="25"/>
      <c r="B484" s="16"/>
      <c r="C484" s="11"/>
      <c r="D484" s="7" t="s">
        <v>31</v>
      </c>
      <c r="E484" s="58" t="s">
        <v>50</v>
      </c>
      <c r="F484" s="58">
        <v>180</v>
      </c>
      <c r="G484" s="59">
        <v>0.2</v>
      </c>
      <c r="H484" s="59">
        <v>0</v>
      </c>
      <c r="I484" s="59">
        <v>15</v>
      </c>
      <c r="J484" s="59">
        <v>60</v>
      </c>
      <c r="K484" s="52"/>
      <c r="L484" s="51"/>
    </row>
    <row r="485" spans="1:12" ht="15.6" x14ac:dyDescent="0.3">
      <c r="A485" s="25"/>
      <c r="B485" s="16"/>
      <c r="C485" s="11"/>
      <c r="D485" s="7" t="s">
        <v>32</v>
      </c>
      <c r="E485" s="58" t="s">
        <v>52</v>
      </c>
      <c r="F485" s="58">
        <v>60</v>
      </c>
      <c r="G485" s="59">
        <v>3.1</v>
      </c>
      <c r="H485" s="59">
        <v>0.7</v>
      </c>
      <c r="I485" s="59">
        <v>15.2</v>
      </c>
      <c r="J485" s="59">
        <v>141</v>
      </c>
      <c r="K485" s="52"/>
      <c r="L485" s="51"/>
    </row>
    <row r="486" spans="1:12" ht="15.6" x14ac:dyDescent="0.3">
      <c r="A486" s="25"/>
      <c r="B486" s="16"/>
      <c r="C486" s="11"/>
      <c r="D486" s="7" t="s">
        <v>33</v>
      </c>
      <c r="E486" s="58" t="s">
        <v>51</v>
      </c>
      <c r="F486" s="58">
        <v>50</v>
      </c>
      <c r="G486" s="59">
        <v>3.1</v>
      </c>
      <c r="H486" s="59">
        <v>0.6</v>
      </c>
      <c r="I486" s="59">
        <v>15.1</v>
      </c>
      <c r="J486" s="59">
        <v>130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" si="355">SUM(G480:G488)</f>
        <v>38</v>
      </c>
      <c r="H489" s="21">
        <f t="shared" ref="H489" si="356">SUM(H480:H488)</f>
        <v>20</v>
      </c>
      <c r="I489" s="21">
        <f t="shared" ref="I489" si="357">SUM(I480:I488)</f>
        <v>103.3</v>
      </c>
      <c r="J489" s="21">
        <f t="shared" ref="J489" si="358">SUM(J480:J488)</f>
        <v>853</v>
      </c>
      <c r="K489" s="27"/>
      <c r="L489" s="21">
        <f t="shared" ref="L489" ca="1" si="359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0">SUM(G490:G493)</f>
        <v>0</v>
      </c>
      <c r="H494" s="21">
        <f t="shared" ref="H494" si="361">SUM(H490:H493)</f>
        <v>0</v>
      </c>
      <c r="I494" s="21">
        <f t="shared" ref="I494" si="362">SUM(I490:I493)</f>
        <v>0</v>
      </c>
      <c r="J494" s="21">
        <f t="shared" ref="J494" si="363">SUM(J490:J493)</f>
        <v>0</v>
      </c>
      <c r="K494" s="27"/>
      <c r="L494" s="21">
        <f t="shared" ref="L494" ca="1" si="364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5">SUM(G495:G500)</f>
        <v>0</v>
      </c>
      <c r="H501" s="21">
        <f t="shared" ref="H501" si="366">SUM(H495:H500)</f>
        <v>0</v>
      </c>
      <c r="I501" s="21">
        <f t="shared" ref="I501" si="367">SUM(I495:I500)</f>
        <v>0</v>
      </c>
      <c r="J501" s="21">
        <f t="shared" ref="J501" si="368">SUM(J495:J500)</f>
        <v>0</v>
      </c>
      <c r="K501" s="27"/>
      <c r="L501" s="21">
        <f t="shared" ref="L501" ca="1" si="369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0">SUM(G502:G507)</f>
        <v>0</v>
      </c>
      <c r="H508" s="21">
        <f t="shared" ref="H508" si="371">SUM(H502:H507)</f>
        <v>0</v>
      </c>
      <c r="I508" s="21">
        <f t="shared" ref="I508" si="372">SUM(I502:I507)</f>
        <v>0</v>
      </c>
      <c r="J508" s="21">
        <f t="shared" ref="J508" si="373">SUM(J502:J507)</f>
        <v>0</v>
      </c>
      <c r="K508" s="27"/>
      <c r="L508" s="21">
        <f t="shared" ref="L508" ca="1" si="374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1105</v>
      </c>
      <c r="G509" s="34">
        <f t="shared" ref="G509" si="375">G475+G479+G489+G494+G501+G508</f>
        <v>49.05</v>
      </c>
      <c r="H509" s="34">
        <f t="shared" ref="H509" si="376">H475+H479+H489+H494+H501+H508</f>
        <v>29.6</v>
      </c>
      <c r="I509" s="34">
        <f t="shared" ref="I509" si="377">I475+I479+I489+I494+I501+I508</f>
        <v>167.74</v>
      </c>
      <c r="J509" s="34">
        <f t="shared" ref="J509" si="378">J475+J479+J489+J494+J501+J508</f>
        <v>1257.75</v>
      </c>
      <c r="K509" s="35"/>
      <c r="L509" s="34">
        <f t="shared" ref="L509" ca="1" si="379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0">SUM(G510:G516)</f>
        <v>0</v>
      </c>
      <c r="H517" s="21">
        <f t="shared" ref="H517" si="381">SUM(H510:H516)</f>
        <v>0</v>
      </c>
      <c r="I517" s="21">
        <f t="shared" ref="I517" si="382">SUM(I510:I516)</f>
        <v>0</v>
      </c>
      <c r="J517" s="21">
        <f t="shared" ref="J517" si="383">SUM(J510:J516)</f>
        <v>0</v>
      </c>
      <c r="K517" s="27"/>
      <c r="L517" s="21">
        <f t="shared" si="349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4">SUM(G518:G520)</f>
        <v>0</v>
      </c>
      <c r="H521" s="21">
        <f t="shared" ref="H521" si="385">SUM(H518:H520)</f>
        <v>0</v>
      </c>
      <c r="I521" s="21">
        <f t="shared" ref="I521" si="386">SUM(I518:I520)</f>
        <v>0</v>
      </c>
      <c r="J521" s="21">
        <f t="shared" ref="J521" si="387">SUM(J518:J520)</f>
        <v>0</v>
      </c>
      <c r="K521" s="27"/>
      <c r="L521" s="21">
        <f t="shared" ref="L521" ca="1" si="388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9">SUM(G522:G530)</f>
        <v>0</v>
      </c>
      <c r="H531" s="21">
        <f t="shared" ref="H531" si="390">SUM(H522:H530)</f>
        <v>0</v>
      </c>
      <c r="I531" s="21">
        <f t="shared" ref="I531" si="391">SUM(I522:I530)</f>
        <v>0</v>
      </c>
      <c r="J531" s="21">
        <f t="shared" ref="J531" si="392">SUM(J522:J530)</f>
        <v>0</v>
      </c>
      <c r="K531" s="27"/>
      <c r="L531" s="21">
        <f t="shared" ref="L531" ca="1" si="393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4">SUM(G532:G535)</f>
        <v>0</v>
      </c>
      <c r="H536" s="21">
        <f t="shared" ref="H536" si="395">SUM(H532:H535)</f>
        <v>0</v>
      </c>
      <c r="I536" s="21">
        <f t="shared" ref="I536" si="396">SUM(I532:I535)</f>
        <v>0</v>
      </c>
      <c r="J536" s="21">
        <f t="shared" ref="J536" si="397">SUM(J532:J535)</f>
        <v>0</v>
      </c>
      <c r="K536" s="27"/>
      <c r="L536" s="21">
        <f t="shared" ref="L536" ca="1" si="398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9">SUM(G537:G542)</f>
        <v>0</v>
      </c>
      <c r="H543" s="21">
        <f t="shared" ref="H543" si="400">SUM(H537:H542)</f>
        <v>0</v>
      </c>
      <c r="I543" s="21">
        <f t="shared" ref="I543" si="401">SUM(I537:I542)</f>
        <v>0</v>
      </c>
      <c r="J543" s="21">
        <f t="shared" ref="J543" si="402">SUM(J537:J542)</f>
        <v>0</v>
      </c>
      <c r="K543" s="27"/>
      <c r="L543" s="21">
        <f t="shared" ref="L543" ca="1" si="403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4">SUM(G544:G549)</f>
        <v>0</v>
      </c>
      <c r="H550" s="21">
        <f t="shared" ref="H550" si="405">SUM(H544:H549)</f>
        <v>0</v>
      </c>
      <c r="I550" s="21">
        <f t="shared" ref="I550" si="406">SUM(I544:I549)</f>
        <v>0</v>
      </c>
      <c r="J550" s="21">
        <f t="shared" ref="J550" si="407">SUM(J544:J549)</f>
        <v>0</v>
      </c>
      <c r="K550" s="27"/>
      <c r="L550" s="21">
        <f t="shared" ref="L550" ca="1" si="408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" si="409">G517+G521+G531+G536+G543+G550</f>
        <v>0</v>
      </c>
      <c r="H551" s="34">
        <f t="shared" ref="H551" si="410">H517+H521+H531+H536+H543+H550</f>
        <v>0</v>
      </c>
      <c r="I551" s="34">
        <f t="shared" ref="I551" si="411">I517+I521+I531+I536+I543+I550</f>
        <v>0</v>
      </c>
      <c r="J551" s="34">
        <f t="shared" ref="J551" si="412">J517+J521+J531+J536+J543+J550</f>
        <v>0</v>
      </c>
      <c r="K551" s="35"/>
      <c r="L551" s="34">
        <f t="shared" ref="L551" ca="1" si="413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4">SUM(G552:G558)</f>
        <v>0</v>
      </c>
      <c r="H559" s="21">
        <f t="shared" ref="H559" si="415">SUM(H552:H558)</f>
        <v>0</v>
      </c>
      <c r="I559" s="21">
        <f t="shared" ref="I559" si="416">SUM(I552:I558)</f>
        <v>0</v>
      </c>
      <c r="J559" s="21">
        <f t="shared" ref="J559" si="417">SUM(J552:J558)</f>
        <v>0</v>
      </c>
      <c r="K559" s="27"/>
      <c r="L559" s="21">
        <f t="shared" ref="L559" si="418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9">SUM(G560:G562)</f>
        <v>0</v>
      </c>
      <c r="H563" s="21">
        <f t="shared" ref="H563" si="420">SUM(H560:H562)</f>
        <v>0</v>
      </c>
      <c r="I563" s="21">
        <f t="shared" ref="I563" si="421">SUM(I560:I562)</f>
        <v>0</v>
      </c>
      <c r="J563" s="21">
        <f t="shared" ref="J563" si="422">SUM(J560:J562)</f>
        <v>0</v>
      </c>
      <c r="K563" s="27"/>
      <c r="L563" s="21">
        <f t="shared" ref="L563" ca="1" si="423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4">SUM(G564:G572)</f>
        <v>0</v>
      </c>
      <c r="H573" s="21">
        <f t="shared" ref="H573" si="425">SUM(H564:H572)</f>
        <v>0</v>
      </c>
      <c r="I573" s="21">
        <f t="shared" ref="I573" si="426">SUM(I564:I572)</f>
        <v>0</v>
      </c>
      <c r="J573" s="21">
        <f t="shared" ref="J573" si="427">SUM(J564:J572)</f>
        <v>0</v>
      </c>
      <c r="K573" s="27"/>
      <c r="L573" s="21">
        <f t="shared" ref="L573" ca="1" si="428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9">SUM(G574:G577)</f>
        <v>0</v>
      </c>
      <c r="H578" s="21">
        <f t="shared" ref="H578" si="430">SUM(H574:H577)</f>
        <v>0</v>
      </c>
      <c r="I578" s="21">
        <f t="shared" ref="I578" si="431">SUM(I574:I577)</f>
        <v>0</v>
      </c>
      <c r="J578" s="21">
        <f t="shared" ref="J578" si="432">SUM(J574:J577)</f>
        <v>0</v>
      </c>
      <c r="K578" s="27"/>
      <c r="L578" s="21">
        <f t="shared" ref="L578" ca="1" si="433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4">SUM(G579:G584)</f>
        <v>0</v>
      </c>
      <c r="H585" s="21">
        <f t="shared" ref="H585" si="435">SUM(H579:H584)</f>
        <v>0</v>
      </c>
      <c r="I585" s="21">
        <f t="shared" ref="I585" si="436">SUM(I579:I584)</f>
        <v>0</v>
      </c>
      <c r="J585" s="21">
        <f t="shared" ref="J585" si="437">SUM(J579:J584)</f>
        <v>0</v>
      </c>
      <c r="K585" s="27"/>
      <c r="L585" s="21">
        <f t="shared" ref="L585" ca="1" si="438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9">SUM(G586:G591)</f>
        <v>0</v>
      </c>
      <c r="H592" s="21">
        <f t="shared" ref="H592" si="440">SUM(H586:H591)</f>
        <v>0</v>
      </c>
      <c r="I592" s="21">
        <f t="shared" ref="I592" si="441">SUM(I586:I591)</f>
        <v>0</v>
      </c>
      <c r="J592" s="21">
        <f t="shared" ref="J592" si="442">SUM(J586:J591)</f>
        <v>0</v>
      </c>
      <c r="K592" s="27"/>
      <c r="L592" s="21">
        <f t="shared" ref="L592" ca="1" si="443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" si="444">G559+G563+G573+G578+G585+G592</f>
        <v>0</v>
      </c>
      <c r="H593" s="40">
        <f t="shared" ref="H593" si="445">H559+H563+H573+H578+H585+H592</f>
        <v>0</v>
      </c>
      <c r="I593" s="40">
        <f t="shared" ref="I593" si="446">I559+I563+I573+I578+I585+I592</f>
        <v>0</v>
      </c>
      <c r="J593" s="40">
        <f t="shared" ref="J593" si="447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1108.6363636363637</v>
      </c>
      <c r="G594" s="42">
        <f t="shared" ref="G594:L594" si="448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44.920636363636362</v>
      </c>
      <c r="H594" s="42">
        <f t="shared" si="448"/>
        <v>38.204545454545453</v>
      </c>
      <c r="I594" s="42">
        <f t="shared" si="448"/>
        <v>152.27181818181819</v>
      </c>
      <c r="J594" s="42">
        <f t="shared" si="448"/>
        <v>1247.0718181818181</v>
      </c>
      <c r="K594" s="42"/>
      <c r="L594" s="42" t="e">
        <f t="shared" ca="1" si="448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pane xSplit="4" ySplit="5" topLeftCell="E571" activePane="bottomRight" state="frozen"/>
      <selection pane="topRight" activeCell="E1" sqref="E1"/>
      <selection pane="bottomLeft" activeCell="A6" sqref="A6"/>
      <selection pane="bottomRight" activeCell="G483" sqref="G483:J48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/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7.399999999999999" x14ac:dyDescent="0.25">
      <c r="A2" s="43" t="s">
        <v>6</v>
      </c>
      <c r="C2" s="2"/>
      <c r="G2" s="2" t="s">
        <v>18</v>
      </c>
      <c r="H2" s="73" t="s">
        <v>46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22</v>
      </c>
      <c r="I3" s="55">
        <v>1</v>
      </c>
      <c r="J3" s="56">
        <v>2024</v>
      </c>
      <c r="K3" s="1"/>
    </row>
    <row r="4" spans="1:12" ht="13.8" thickBot="1" x14ac:dyDescent="0.3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46.8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53</v>
      </c>
      <c r="F6" s="58">
        <v>155</v>
      </c>
      <c r="G6" s="59">
        <v>21.97</v>
      </c>
      <c r="H6" s="59">
        <v>9.11</v>
      </c>
      <c r="I6" s="59">
        <v>21.88</v>
      </c>
      <c r="J6" s="59">
        <v>257.32</v>
      </c>
      <c r="K6" s="60" t="s">
        <v>54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46.8" x14ac:dyDescent="0.3">
      <c r="A8" s="25"/>
      <c r="B8" s="16"/>
      <c r="C8" s="11"/>
      <c r="D8" s="7" t="s">
        <v>22</v>
      </c>
      <c r="E8" s="58" t="s">
        <v>50</v>
      </c>
      <c r="F8" s="58">
        <v>180</v>
      </c>
      <c r="G8" s="59">
        <v>0.108</v>
      </c>
      <c r="H8" s="59">
        <v>0</v>
      </c>
      <c r="I8" s="59">
        <v>10.85</v>
      </c>
      <c r="J8" s="59">
        <v>44</v>
      </c>
      <c r="K8" s="58" t="s">
        <v>55</v>
      </c>
      <c r="L8" s="51"/>
    </row>
    <row r="9" spans="1:12" ht="15.6" x14ac:dyDescent="0.3">
      <c r="A9" s="25"/>
      <c r="B9" s="16"/>
      <c r="C9" s="11"/>
      <c r="D9" s="7" t="s">
        <v>23</v>
      </c>
      <c r="E9" s="58" t="s">
        <v>52</v>
      </c>
      <c r="F9" s="58">
        <v>40</v>
      </c>
      <c r="G9" s="59">
        <v>3.08</v>
      </c>
      <c r="H9" s="59">
        <v>0.56000000000000005</v>
      </c>
      <c r="I9" s="59">
        <v>15.08</v>
      </c>
      <c r="J9" s="59">
        <v>94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25.158000000000001</v>
      </c>
      <c r="H13" s="21">
        <f t="shared" si="0"/>
        <v>9.67</v>
      </c>
      <c r="I13" s="21">
        <f t="shared" si="0"/>
        <v>47.809999999999995</v>
      </c>
      <c r="J13" s="21">
        <f t="shared" si="0"/>
        <v>395.32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46.8" x14ac:dyDescent="0.3">
      <c r="A19" s="25"/>
      <c r="B19" s="16"/>
      <c r="C19" s="11"/>
      <c r="D19" s="7" t="s">
        <v>28</v>
      </c>
      <c r="E19" s="58" t="s">
        <v>47</v>
      </c>
      <c r="F19" s="58">
        <v>200</v>
      </c>
      <c r="G19" s="59">
        <v>1.67</v>
      </c>
      <c r="H19" s="59">
        <v>5.0599999999999996</v>
      </c>
      <c r="I19" s="59">
        <v>8.51</v>
      </c>
      <c r="J19" s="59">
        <v>86.26</v>
      </c>
      <c r="K19" s="58" t="s">
        <v>56</v>
      </c>
      <c r="L19" s="51"/>
    </row>
    <row r="20" spans="1:12" ht="46.8" x14ac:dyDescent="0.3">
      <c r="A20" s="25"/>
      <c r="B20" s="16"/>
      <c r="C20" s="11"/>
      <c r="D20" s="7" t="s">
        <v>29</v>
      </c>
      <c r="E20" s="58" t="s">
        <v>48</v>
      </c>
      <c r="F20" s="58">
        <v>90</v>
      </c>
      <c r="G20" s="59">
        <v>8.25</v>
      </c>
      <c r="H20" s="59">
        <v>12.19</v>
      </c>
      <c r="I20" s="59">
        <v>8.5</v>
      </c>
      <c r="J20" s="59">
        <v>176.7</v>
      </c>
      <c r="K20" s="58" t="s">
        <v>57</v>
      </c>
      <c r="L20" s="51"/>
    </row>
    <row r="21" spans="1:12" ht="46.8" x14ac:dyDescent="0.3">
      <c r="A21" s="25"/>
      <c r="B21" s="16"/>
      <c r="C21" s="11"/>
      <c r="D21" s="7" t="s">
        <v>30</v>
      </c>
      <c r="E21" s="58" t="s">
        <v>49</v>
      </c>
      <c r="F21" s="58">
        <v>150</v>
      </c>
      <c r="G21" s="59">
        <v>9.27</v>
      </c>
      <c r="H21" s="59">
        <v>5.33</v>
      </c>
      <c r="I21" s="59">
        <v>36.869999999999997</v>
      </c>
      <c r="J21" s="59">
        <v>231.78</v>
      </c>
      <c r="K21" s="58" t="s">
        <v>58</v>
      </c>
      <c r="L21" s="51"/>
    </row>
    <row r="22" spans="1:12" ht="46.8" x14ac:dyDescent="0.3">
      <c r="A22" s="25"/>
      <c r="B22" s="16"/>
      <c r="C22" s="11"/>
      <c r="D22" s="7" t="s">
        <v>31</v>
      </c>
      <c r="E22" s="58" t="s">
        <v>50</v>
      </c>
      <c r="F22" s="58">
        <v>180</v>
      </c>
      <c r="G22" s="59">
        <v>0.108</v>
      </c>
      <c r="H22" s="59">
        <v>0</v>
      </c>
      <c r="I22" s="59">
        <v>10.85</v>
      </c>
      <c r="J22" s="59">
        <v>44</v>
      </c>
      <c r="K22" s="58" t="s">
        <v>55</v>
      </c>
      <c r="L22" s="51"/>
    </row>
    <row r="23" spans="1:12" ht="15.6" x14ac:dyDescent="0.3">
      <c r="A23" s="25"/>
      <c r="B23" s="16"/>
      <c r="C23" s="11"/>
      <c r="D23" s="7" t="s">
        <v>32</v>
      </c>
      <c r="E23" s="58" t="s">
        <v>51</v>
      </c>
      <c r="F23" s="58">
        <v>50</v>
      </c>
      <c r="G23" s="59">
        <v>3.1</v>
      </c>
      <c r="H23" s="59">
        <v>0.6</v>
      </c>
      <c r="I23" s="59">
        <v>15.1</v>
      </c>
      <c r="J23" s="59">
        <v>130</v>
      </c>
      <c r="K23" s="52"/>
      <c r="L23" s="51"/>
    </row>
    <row r="24" spans="1:12" ht="15.6" x14ac:dyDescent="0.3">
      <c r="A24" s="25"/>
      <c r="B24" s="16"/>
      <c r="C24" s="11"/>
      <c r="D24" s="7" t="s">
        <v>33</v>
      </c>
      <c r="E24" s="58" t="s">
        <v>52</v>
      </c>
      <c r="F24" s="58">
        <v>60</v>
      </c>
      <c r="G24" s="59">
        <v>3.1</v>
      </c>
      <c r="H24" s="59">
        <v>0.7</v>
      </c>
      <c r="I24" s="59">
        <v>15.2</v>
      </c>
      <c r="J24" s="59">
        <v>141</v>
      </c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25.498000000000001</v>
      </c>
      <c r="H27" s="21">
        <f t="shared" si="3"/>
        <v>23.88</v>
      </c>
      <c r="I27" s="21">
        <f t="shared" si="3"/>
        <v>95.029999999999987</v>
      </c>
      <c r="J27" s="21">
        <f t="shared" si="3"/>
        <v>809.74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1105</v>
      </c>
      <c r="G47" s="34">
        <f t="shared" ref="G47:J47" si="7">G13+G17+G27+G32+G39+G46</f>
        <v>50.656000000000006</v>
      </c>
      <c r="H47" s="34">
        <f t="shared" si="7"/>
        <v>33.549999999999997</v>
      </c>
      <c r="I47" s="34">
        <f t="shared" si="7"/>
        <v>142.83999999999997</v>
      </c>
      <c r="J47" s="34">
        <f t="shared" si="7"/>
        <v>1205.06</v>
      </c>
      <c r="K47" s="35"/>
      <c r="L47" s="34">
        <f ca="1">L13+L17+L27+L32+L39+L46</f>
        <v>0</v>
      </c>
    </row>
    <row r="48" spans="1:12" ht="46.8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58">
        <v>155</v>
      </c>
      <c r="G48" s="59">
        <v>4.6900000000000004</v>
      </c>
      <c r="H48" s="59">
        <v>6.09</v>
      </c>
      <c r="I48" s="59">
        <v>23.55</v>
      </c>
      <c r="J48" s="59">
        <v>168.2</v>
      </c>
      <c r="K48" s="58" t="s">
        <v>62</v>
      </c>
      <c r="L48" s="48"/>
    </row>
    <row r="49" spans="1:12" ht="14.4" x14ac:dyDescent="0.3">
      <c r="A49" s="15"/>
      <c r="B49" s="16"/>
      <c r="C49" s="11"/>
      <c r="D49" s="6"/>
      <c r="E49" s="52"/>
      <c r="F49" s="51"/>
      <c r="G49" s="51"/>
      <c r="H49" s="51"/>
      <c r="I49" s="51"/>
      <c r="J49" s="51"/>
      <c r="K49" s="52"/>
      <c r="L49" s="51"/>
    </row>
    <row r="50" spans="1:12" ht="46.8" x14ac:dyDescent="0.3">
      <c r="A50" s="15"/>
      <c r="B50" s="16"/>
      <c r="C50" s="11"/>
      <c r="D50" s="7" t="s">
        <v>22</v>
      </c>
      <c r="E50" s="58" t="s">
        <v>60</v>
      </c>
      <c r="F50" s="58">
        <v>180</v>
      </c>
      <c r="G50" s="59">
        <v>2.52</v>
      </c>
      <c r="H50" s="59">
        <v>2.87</v>
      </c>
      <c r="I50" s="59">
        <v>17.75</v>
      </c>
      <c r="J50" s="59">
        <v>106.93</v>
      </c>
      <c r="K50" s="58" t="s">
        <v>61</v>
      </c>
      <c r="L50" s="51"/>
    </row>
    <row r="51" spans="1:12" ht="15.6" x14ac:dyDescent="0.3">
      <c r="A51" s="15"/>
      <c r="B51" s="16"/>
      <c r="C51" s="11"/>
      <c r="D51" s="7" t="s">
        <v>23</v>
      </c>
      <c r="E51" s="58" t="s">
        <v>52</v>
      </c>
      <c r="F51" s="58">
        <v>40</v>
      </c>
      <c r="G51" s="59">
        <v>3.08</v>
      </c>
      <c r="H51" s="59">
        <v>0.56000000000000005</v>
      </c>
      <c r="I51" s="59">
        <v>15.08</v>
      </c>
      <c r="J51" s="59">
        <v>94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375</v>
      </c>
      <c r="G55" s="21">
        <f t="shared" ref="G55:J55" si="8">SUM(G48:G54)</f>
        <v>10.290000000000001</v>
      </c>
      <c r="H55" s="21">
        <f t="shared" si="8"/>
        <v>9.5200000000000014</v>
      </c>
      <c r="I55" s="21">
        <f t="shared" si="8"/>
        <v>56.379999999999995</v>
      </c>
      <c r="J55" s="21">
        <f t="shared" si="8"/>
        <v>369.13</v>
      </c>
      <c r="K55" s="27"/>
      <c r="L55" s="21">
        <f t="shared" ref="L55:L97" si="9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6" x14ac:dyDescent="0.3">
      <c r="A61" s="15"/>
      <c r="B61" s="16"/>
      <c r="C61" s="11"/>
      <c r="D61" s="7" t="s">
        <v>28</v>
      </c>
      <c r="E61" s="58" t="s">
        <v>63</v>
      </c>
      <c r="F61" s="58">
        <v>200</v>
      </c>
      <c r="G61" s="59">
        <v>1.52</v>
      </c>
      <c r="H61" s="59">
        <v>5.33</v>
      </c>
      <c r="I61" s="59">
        <v>8.65</v>
      </c>
      <c r="J61" s="59">
        <v>88.89</v>
      </c>
      <c r="K61" s="52"/>
      <c r="L61" s="51"/>
    </row>
    <row r="62" spans="1:12" ht="15.6" x14ac:dyDescent="0.3">
      <c r="A62" s="15"/>
      <c r="B62" s="16"/>
      <c r="C62" s="11"/>
      <c r="D62" s="7" t="s">
        <v>29</v>
      </c>
      <c r="E62" s="58" t="s">
        <v>64</v>
      </c>
      <c r="F62" s="58">
        <v>210</v>
      </c>
      <c r="G62" s="59">
        <v>24.33</v>
      </c>
      <c r="H62" s="59">
        <v>20.69</v>
      </c>
      <c r="I62" s="59">
        <v>33.71</v>
      </c>
      <c r="J62" s="59">
        <v>418.37</v>
      </c>
      <c r="K62" s="52"/>
      <c r="L62" s="51"/>
    </row>
    <row r="63" spans="1:12" ht="15.6" x14ac:dyDescent="0.3">
      <c r="A63" s="15"/>
      <c r="B63" s="16"/>
      <c r="C63" s="11"/>
      <c r="D63" s="7" t="s">
        <v>30</v>
      </c>
      <c r="E63" s="58" t="s">
        <v>65</v>
      </c>
      <c r="F63" s="58">
        <v>180</v>
      </c>
      <c r="G63" s="59">
        <v>7.0000000000000007E-2</v>
      </c>
      <c r="H63" s="59">
        <v>0.01</v>
      </c>
      <c r="I63" s="59">
        <v>15.31</v>
      </c>
      <c r="J63" s="59">
        <v>61.62</v>
      </c>
      <c r="K63" s="52"/>
      <c r="L63" s="51"/>
    </row>
    <row r="64" spans="1:12" ht="15.6" x14ac:dyDescent="0.3">
      <c r="A64" s="15"/>
      <c r="B64" s="16"/>
      <c r="C64" s="11"/>
      <c r="D64" s="7" t="s">
        <v>31</v>
      </c>
      <c r="E64" s="58" t="s">
        <v>51</v>
      </c>
      <c r="F64" s="58">
        <v>50</v>
      </c>
      <c r="G64" s="59">
        <v>3.1</v>
      </c>
      <c r="H64" s="59">
        <v>0.6</v>
      </c>
      <c r="I64" s="59">
        <v>15.1</v>
      </c>
      <c r="J64" s="59">
        <v>130</v>
      </c>
      <c r="K64" s="52"/>
      <c r="L64" s="51"/>
    </row>
    <row r="65" spans="1:12" ht="15.6" x14ac:dyDescent="0.3">
      <c r="A65" s="15"/>
      <c r="B65" s="16"/>
      <c r="C65" s="11"/>
      <c r="D65" s="7" t="s">
        <v>32</v>
      </c>
      <c r="E65" s="58" t="s">
        <v>52</v>
      </c>
      <c r="F65" s="58">
        <v>60</v>
      </c>
      <c r="G65" s="59">
        <v>3.1</v>
      </c>
      <c r="H65" s="59">
        <v>0.7</v>
      </c>
      <c r="I65" s="59">
        <v>15.2</v>
      </c>
      <c r="J65" s="59">
        <v>141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:J69" si="12">SUM(G60:G68)</f>
        <v>32.119999999999997</v>
      </c>
      <c r="H69" s="21">
        <f t="shared" si="12"/>
        <v>27.330000000000005</v>
      </c>
      <c r="I69" s="21">
        <f t="shared" si="12"/>
        <v>87.97</v>
      </c>
      <c r="J69" s="21">
        <f t="shared" si="12"/>
        <v>839.88</v>
      </c>
      <c r="K69" s="27"/>
      <c r="L69" s="21">
        <f t="shared" ref="L69" ca="1" si="13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3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1075</v>
      </c>
      <c r="G89" s="34">
        <f t="shared" ref="G89:J89" si="20">G55+G59+G69+G74+G81+G88</f>
        <v>42.41</v>
      </c>
      <c r="H89" s="34">
        <f t="shared" si="20"/>
        <v>36.850000000000009</v>
      </c>
      <c r="I89" s="34">
        <f t="shared" si="20"/>
        <v>144.35</v>
      </c>
      <c r="J89" s="34">
        <f t="shared" si="20"/>
        <v>1209.01</v>
      </c>
      <c r="K89" s="35"/>
      <c r="L89" s="34">
        <f t="shared" ref="L89" ca="1" si="21">L55+L59+L69+L74+L81+L88</f>
        <v>0</v>
      </c>
    </row>
    <row r="90" spans="1:12" ht="15.6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66</v>
      </c>
      <c r="F90" s="58">
        <v>155</v>
      </c>
      <c r="G90" s="59">
        <v>4.96</v>
      </c>
      <c r="H90" s="59">
        <v>6.3</v>
      </c>
      <c r="I90" s="59">
        <v>26.58</v>
      </c>
      <c r="J90" s="59">
        <v>182.65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6" x14ac:dyDescent="0.3">
      <c r="A92" s="25"/>
      <c r="B92" s="16"/>
      <c r="C92" s="11"/>
      <c r="D92" s="7" t="s">
        <v>22</v>
      </c>
      <c r="E92" s="58" t="s">
        <v>50</v>
      </c>
      <c r="F92" s="58">
        <v>180</v>
      </c>
      <c r="G92" s="59">
        <v>0.108</v>
      </c>
      <c r="H92" s="59">
        <v>0</v>
      </c>
      <c r="I92" s="59">
        <v>10.85</v>
      </c>
      <c r="J92" s="59">
        <v>44</v>
      </c>
      <c r="K92" s="52"/>
      <c r="L92" s="51"/>
    </row>
    <row r="93" spans="1:12" ht="15.6" x14ac:dyDescent="0.3">
      <c r="A93" s="25"/>
      <c r="B93" s="16"/>
      <c r="C93" s="11"/>
      <c r="D93" s="7" t="s">
        <v>23</v>
      </c>
      <c r="E93" s="58" t="s">
        <v>52</v>
      </c>
      <c r="F93" s="58">
        <v>40</v>
      </c>
      <c r="G93" s="59">
        <v>3.08</v>
      </c>
      <c r="H93" s="59">
        <v>0.56000000000000005</v>
      </c>
      <c r="I93" s="59">
        <v>15.08</v>
      </c>
      <c r="J93" s="59">
        <v>94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375</v>
      </c>
      <c r="G97" s="21">
        <f t="shared" ref="G97:J97" si="22">SUM(G90:G96)</f>
        <v>8.1479999999999997</v>
      </c>
      <c r="H97" s="21">
        <f t="shared" si="22"/>
        <v>6.8599999999999994</v>
      </c>
      <c r="I97" s="21">
        <f t="shared" si="22"/>
        <v>52.51</v>
      </c>
      <c r="J97" s="21">
        <f t="shared" si="22"/>
        <v>320.64999999999998</v>
      </c>
      <c r="K97" s="27"/>
      <c r="L97" s="21">
        <f t="shared" si="9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6" x14ac:dyDescent="0.3">
      <c r="A103" s="25"/>
      <c r="B103" s="16"/>
      <c r="C103" s="11"/>
      <c r="D103" s="7" t="s">
        <v>28</v>
      </c>
      <c r="E103" s="58" t="s">
        <v>67</v>
      </c>
      <c r="F103" s="58">
        <v>200</v>
      </c>
      <c r="G103" s="59">
        <v>4</v>
      </c>
      <c r="H103" s="59">
        <v>9</v>
      </c>
      <c r="I103" s="59">
        <v>25.9</v>
      </c>
      <c r="J103" s="59">
        <v>119.7</v>
      </c>
      <c r="K103" s="52"/>
      <c r="L103" s="51"/>
    </row>
    <row r="104" spans="1:12" ht="15.6" x14ac:dyDescent="0.3">
      <c r="A104" s="25"/>
      <c r="B104" s="16"/>
      <c r="C104" s="11"/>
      <c r="D104" s="7" t="s">
        <v>29</v>
      </c>
      <c r="E104" s="60" t="s">
        <v>68</v>
      </c>
      <c r="F104" s="60">
        <v>90</v>
      </c>
      <c r="G104" s="61">
        <v>12.43</v>
      </c>
      <c r="H104" s="61">
        <v>2.3199999999999998</v>
      </c>
      <c r="I104" s="61">
        <v>8.15</v>
      </c>
      <c r="J104" s="61">
        <v>103.12</v>
      </c>
      <c r="K104" s="52"/>
      <c r="L104" s="51"/>
    </row>
    <row r="105" spans="1:12" ht="15.6" x14ac:dyDescent="0.3">
      <c r="A105" s="25"/>
      <c r="B105" s="16"/>
      <c r="C105" s="11"/>
      <c r="D105" s="7" t="s">
        <v>30</v>
      </c>
      <c r="E105" s="58" t="s">
        <v>69</v>
      </c>
      <c r="F105" s="58">
        <v>150</v>
      </c>
      <c r="G105" s="59">
        <v>5.52</v>
      </c>
      <c r="H105" s="59">
        <v>5.3</v>
      </c>
      <c r="I105" s="59">
        <v>35.33</v>
      </c>
      <c r="J105" s="59">
        <v>211.1</v>
      </c>
      <c r="K105" s="52"/>
      <c r="L105" s="51"/>
    </row>
    <row r="106" spans="1:12" ht="15.6" x14ac:dyDescent="0.3">
      <c r="A106" s="25"/>
      <c r="B106" s="16"/>
      <c r="C106" s="11"/>
      <c r="D106" s="7" t="s">
        <v>31</v>
      </c>
      <c r="E106" s="58" t="s">
        <v>70</v>
      </c>
      <c r="F106" s="58">
        <v>180</v>
      </c>
      <c r="G106" s="59">
        <v>0.5</v>
      </c>
      <c r="H106" s="59">
        <v>0</v>
      </c>
      <c r="I106" s="59">
        <v>25.13</v>
      </c>
      <c r="J106" s="59">
        <v>103.44</v>
      </c>
      <c r="K106" s="52"/>
      <c r="L106" s="51"/>
    </row>
    <row r="107" spans="1:12" ht="15.6" x14ac:dyDescent="0.3">
      <c r="A107" s="25"/>
      <c r="B107" s="16"/>
      <c r="C107" s="11"/>
      <c r="D107" s="7" t="s">
        <v>32</v>
      </c>
      <c r="E107" s="58" t="s">
        <v>51</v>
      </c>
      <c r="F107" s="58">
        <v>50</v>
      </c>
      <c r="G107" s="59">
        <v>3.1</v>
      </c>
      <c r="H107" s="59">
        <v>0.6</v>
      </c>
      <c r="I107" s="59">
        <v>15.1</v>
      </c>
      <c r="J107" s="59">
        <v>130</v>
      </c>
      <c r="K107" s="52"/>
      <c r="L107" s="51"/>
    </row>
    <row r="108" spans="1:12" ht="15.6" x14ac:dyDescent="0.3">
      <c r="A108" s="25"/>
      <c r="B108" s="16"/>
      <c r="C108" s="11"/>
      <c r="D108" s="7" t="s">
        <v>33</v>
      </c>
      <c r="E108" s="58" t="s">
        <v>52</v>
      </c>
      <c r="F108" s="58">
        <v>60</v>
      </c>
      <c r="G108" s="59">
        <v>3.1</v>
      </c>
      <c r="H108" s="59">
        <v>0.7</v>
      </c>
      <c r="I108" s="59">
        <v>15.2</v>
      </c>
      <c r="J108" s="59">
        <v>141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:J111" si="25">SUM(G102:G110)</f>
        <v>28.650000000000002</v>
      </c>
      <c r="H111" s="21">
        <f t="shared" si="25"/>
        <v>17.920000000000002</v>
      </c>
      <c r="I111" s="21">
        <f t="shared" si="25"/>
        <v>124.80999999999999</v>
      </c>
      <c r="J111" s="21">
        <f t="shared" si="25"/>
        <v>808.3599999999999</v>
      </c>
      <c r="K111" s="27"/>
      <c r="L111" s="21">
        <f t="shared" ref="L111" ca="1" si="2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31">SUM(G124:G129)</f>
        <v>0</v>
      </c>
      <c r="H130" s="21">
        <f t="shared" si="31"/>
        <v>0</v>
      </c>
      <c r="I130" s="21">
        <f t="shared" ref="I130:J130" si="32">SUM(I124:I129)</f>
        <v>0</v>
      </c>
      <c r="J130" s="21">
        <f t="shared" si="32"/>
        <v>0</v>
      </c>
      <c r="K130" s="27"/>
      <c r="L130" s="21">
        <f t="shared" ref="L130" ca="1" si="33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1105</v>
      </c>
      <c r="G131" s="34">
        <f t="shared" ref="G131:J131" si="34">G97+G101+G111+G116+G123+G130</f>
        <v>36.798000000000002</v>
      </c>
      <c r="H131" s="34">
        <f t="shared" si="34"/>
        <v>24.78</v>
      </c>
      <c r="I131" s="34">
        <f t="shared" si="34"/>
        <v>177.32</v>
      </c>
      <c r="J131" s="34">
        <f t="shared" si="34"/>
        <v>1129.0099999999998</v>
      </c>
      <c r="K131" s="35"/>
      <c r="L131" s="34">
        <f t="shared" ref="L131" ca="1" si="35">L97+L101+L111+L116+L123+L130</f>
        <v>0</v>
      </c>
    </row>
    <row r="132" spans="1:12" ht="15.6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71</v>
      </c>
      <c r="F132" s="58">
        <v>200</v>
      </c>
      <c r="G132" s="59">
        <v>5.58</v>
      </c>
      <c r="H132" s="59">
        <v>6.12</v>
      </c>
      <c r="I132" s="59">
        <v>19.73</v>
      </c>
      <c r="J132" s="59">
        <v>156</v>
      </c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6" x14ac:dyDescent="0.3">
      <c r="A134" s="25"/>
      <c r="B134" s="16"/>
      <c r="C134" s="11"/>
      <c r="D134" s="7" t="s">
        <v>22</v>
      </c>
      <c r="E134" s="58" t="s">
        <v>72</v>
      </c>
      <c r="F134" s="58">
        <v>180</v>
      </c>
      <c r="G134" s="59">
        <v>1.23</v>
      </c>
      <c r="H134" s="59">
        <v>0</v>
      </c>
      <c r="I134" s="59">
        <v>26.14</v>
      </c>
      <c r="J134" s="59">
        <v>104.67</v>
      </c>
      <c r="K134" s="52"/>
      <c r="L134" s="51"/>
    </row>
    <row r="135" spans="1:12" ht="15.6" x14ac:dyDescent="0.3">
      <c r="A135" s="25"/>
      <c r="B135" s="16"/>
      <c r="C135" s="11"/>
      <c r="D135" s="7" t="s">
        <v>23</v>
      </c>
      <c r="E135" s="58" t="s">
        <v>52</v>
      </c>
      <c r="F135" s="58">
        <v>40</v>
      </c>
      <c r="G135" s="62">
        <v>3.08</v>
      </c>
      <c r="H135" s="62">
        <v>0.56000000000000005</v>
      </c>
      <c r="I135" s="62">
        <v>15.08</v>
      </c>
      <c r="J135" s="62">
        <v>94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420</v>
      </c>
      <c r="G139" s="21">
        <f t="shared" ref="G139:J139" si="36">SUM(G132:G138)</f>
        <v>9.89</v>
      </c>
      <c r="H139" s="21">
        <f t="shared" si="36"/>
        <v>6.68</v>
      </c>
      <c r="I139" s="21">
        <f t="shared" si="36"/>
        <v>60.95</v>
      </c>
      <c r="J139" s="21">
        <f t="shared" si="36"/>
        <v>354.67</v>
      </c>
      <c r="K139" s="27"/>
      <c r="L139" s="21">
        <f t="shared" ref="L139:L181" si="37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8">SUM(G140:G142)</f>
        <v>0</v>
      </c>
      <c r="H143" s="21">
        <f t="shared" si="38"/>
        <v>0</v>
      </c>
      <c r="I143" s="21">
        <f t="shared" si="38"/>
        <v>0</v>
      </c>
      <c r="J143" s="21">
        <f t="shared" si="38"/>
        <v>0</v>
      </c>
      <c r="K143" s="27"/>
      <c r="L143" s="21">
        <f t="shared" ref="L143" ca="1" si="39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6" x14ac:dyDescent="0.3">
      <c r="A145" s="25"/>
      <c r="B145" s="16"/>
      <c r="C145" s="11"/>
      <c r="D145" s="7" t="s">
        <v>28</v>
      </c>
      <c r="E145" s="58" t="s">
        <v>73</v>
      </c>
      <c r="F145" s="58">
        <v>200</v>
      </c>
      <c r="G145" s="59">
        <v>1.54</v>
      </c>
      <c r="H145" s="59">
        <v>2.2799999999999998</v>
      </c>
      <c r="I145" s="59">
        <v>10.07</v>
      </c>
      <c r="J145" s="59">
        <v>92.19</v>
      </c>
      <c r="K145" s="52"/>
      <c r="L145" s="51"/>
    </row>
    <row r="146" spans="1:12" ht="15.6" x14ac:dyDescent="0.3">
      <c r="A146" s="25"/>
      <c r="B146" s="16"/>
      <c r="C146" s="11"/>
      <c r="D146" s="7" t="s">
        <v>29</v>
      </c>
      <c r="E146" s="60" t="s">
        <v>74</v>
      </c>
      <c r="F146" s="60">
        <v>90</v>
      </c>
      <c r="G146" s="61">
        <v>29.58</v>
      </c>
      <c r="H146" s="61">
        <v>34.26</v>
      </c>
      <c r="I146" s="61">
        <v>2</v>
      </c>
      <c r="J146" s="61">
        <v>434.71</v>
      </c>
      <c r="K146" s="52"/>
      <c r="L146" s="51"/>
    </row>
    <row r="147" spans="1:12" ht="15.6" x14ac:dyDescent="0.3">
      <c r="A147" s="25"/>
      <c r="B147" s="16"/>
      <c r="C147" s="11"/>
      <c r="D147" s="7" t="s">
        <v>30</v>
      </c>
      <c r="E147" s="58" t="s">
        <v>75</v>
      </c>
      <c r="F147" s="58">
        <v>150</v>
      </c>
      <c r="G147" s="59">
        <v>3.89</v>
      </c>
      <c r="H147" s="59">
        <v>5.09</v>
      </c>
      <c r="I147" s="59">
        <v>40.28</v>
      </c>
      <c r="J147" s="59">
        <v>225.18</v>
      </c>
      <c r="K147" s="52"/>
      <c r="L147" s="51"/>
    </row>
    <row r="148" spans="1:12" ht="15.6" x14ac:dyDescent="0.3">
      <c r="A148" s="25"/>
      <c r="B148" s="16"/>
      <c r="C148" s="11"/>
      <c r="D148" s="7" t="s">
        <v>31</v>
      </c>
      <c r="E148" s="58" t="s">
        <v>50</v>
      </c>
      <c r="F148" s="58">
        <v>180</v>
      </c>
      <c r="G148" s="59">
        <v>0.108</v>
      </c>
      <c r="H148" s="59">
        <v>0</v>
      </c>
      <c r="I148" s="59">
        <v>10.85</v>
      </c>
      <c r="J148" s="59">
        <v>44</v>
      </c>
      <c r="K148" s="52"/>
      <c r="L148" s="51"/>
    </row>
    <row r="149" spans="1:12" ht="15.6" x14ac:dyDescent="0.3">
      <c r="A149" s="25"/>
      <c r="B149" s="16"/>
      <c r="C149" s="11"/>
      <c r="D149" s="7" t="s">
        <v>32</v>
      </c>
      <c r="E149" s="58" t="s">
        <v>51</v>
      </c>
      <c r="F149" s="58">
        <v>50</v>
      </c>
      <c r="G149" s="59">
        <v>3.1</v>
      </c>
      <c r="H149" s="59">
        <v>0.6</v>
      </c>
      <c r="I149" s="59">
        <v>15.1</v>
      </c>
      <c r="J149" s="59">
        <v>130</v>
      </c>
      <c r="K149" s="52"/>
      <c r="L149" s="51"/>
    </row>
    <row r="150" spans="1:12" ht="15.6" x14ac:dyDescent="0.3">
      <c r="A150" s="25"/>
      <c r="B150" s="16"/>
      <c r="C150" s="11"/>
      <c r="D150" s="7" t="s">
        <v>33</v>
      </c>
      <c r="E150" s="58" t="s">
        <v>52</v>
      </c>
      <c r="F150" s="58">
        <v>60</v>
      </c>
      <c r="G150" s="59">
        <v>3.1</v>
      </c>
      <c r="H150" s="59">
        <v>0.7</v>
      </c>
      <c r="I150" s="59">
        <v>15.2</v>
      </c>
      <c r="J150" s="59">
        <v>141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:J153" si="40">SUM(G144:G152)</f>
        <v>41.317999999999998</v>
      </c>
      <c r="H153" s="21">
        <f t="shared" si="40"/>
        <v>42.93</v>
      </c>
      <c r="I153" s="21">
        <f t="shared" si="40"/>
        <v>93.5</v>
      </c>
      <c r="J153" s="21">
        <f t="shared" si="40"/>
        <v>1067.08</v>
      </c>
      <c r="K153" s="27"/>
      <c r="L153" s="21">
        <f t="shared" ref="L153" ca="1" si="4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2">SUM(G154:G157)</f>
        <v>0</v>
      </c>
      <c r="H158" s="21">
        <f t="shared" si="42"/>
        <v>0</v>
      </c>
      <c r="I158" s="21">
        <f t="shared" si="42"/>
        <v>0</v>
      </c>
      <c r="J158" s="21">
        <f t="shared" si="42"/>
        <v>0</v>
      </c>
      <c r="K158" s="27"/>
      <c r="L158" s="21">
        <f t="shared" ref="L158" ca="1" si="43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4">SUM(G159:G164)</f>
        <v>0</v>
      </c>
      <c r="H165" s="21">
        <f t="shared" si="44"/>
        <v>0</v>
      </c>
      <c r="I165" s="21">
        <f t="shared" si="44"/>
        <v>0</v>
      </c>
      <c r="J165" s="21">
        <f t="shared" si="44"/>
        <v>0</v>
      </c>
      <c r="K165" s="27"/>
      <c r="L165" s="21">
        <f t="shared" ref="L165" ca="1" si="45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6">SUM(G166:G171)</f>
        <v>0</v>
      </c>
      <c r="H172" s="21">
        <f t="shared" si="46"/>
        <v>0</v>
      </c>
      <c r="I172" s="21">
        <f t="shared" si="46"/>
        <v>0</v>
      </c>
      <c r="J172" s="21">
        <f t="shared" si="46"/>
        <v>0</v>
      </c>
      <c r="K172" s="27"/>
      <c r="L172" s="21">
        <f t="shared" ref="L172" ca="1" si="47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1150</v>
      </c>
      <c r="G173" s="34">
        <f t="shared" ref="G173:J173" si="48">G139+G143+G153+G158+G165+G172</f>
        <v>51.207999999999998</v>
      </c>
      <c r="H173" s="34">
        <f t="shared" si="48"/>
        <v>49.61</v>
      </c>
      <c r="I173" s="34">
        <f t="shared" si="48"/>
        <v>154.44999999999999</v>
      </c>
      <c r="J173" s="34">
        <f t="shared" si="48"/>
        <v>1421.75</v>
      </c>
      <c r="K173" s="35"/>
      <c r="L173" s="34">
        <f t="shared" ref="L173" ca="1" si="49">L139+L143+L153+L158+L165+L172</f>
        <v>0</v>
      </c>
    </row>
    <row r="174" spans="1:12" ht="15.6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76</v>
      </c>
      <c r="F174" s="58">
        <v>155</v>
      </c>
      <c r="G174" s="59">
        <v>6.02</v>
      </c>
      <c r="H174" s="59">
        <v>6.22</v>
      </c>
      <c r="I174" s="59">
        <v>26.6</v>
      </c>
      <c r="J174" s="59">
        <v>186.49</v>
      </c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6" x14ac:dyDescent="0.3">
      <c r="A176" s="25"/>
      <c r="B176" s="16"/>
      <c r="C176" s="11"/>
      <c r="D176" s="7" t="s">
        <v>22</v>
      </c>
      <c r="E176" s="58" t="s">
        <v>50</v>
      </c>
      <c r="F176" s="58">
        <v>180</v>
      </c>
      <c r="G176" s="59">
        <v>0.108</v>
      </c>
      <c r="H176" s="59">
        <v>0</v>
      </c>
      <c r="I176" s="59">
        <v>10.85</v>
      </c>
      <c r="J176" s="59">
        <v>44</v>
      </c>
      <c r="K176" s="52"/>
      <c r="L176" s="51"/>
    </row>
    <row r="177" spans="1:12" ht="15.6" x14ac:dyDescent="0.3">
      <c r="A177" s="25"/>
      <c r="B177" s="16"/>
      <c r="C177" s="11"/>
      <c r="D177" s="7" t="s">
        <v>23</v>
      </c>
      <c r="E177" s="58" t="s">
        <v>52</v>
      </c>
      <c r="F177" s="58">
        <v>40</v>
      </c>
      <c r="G177" s="59">
        <v>3.08</v>
      </c>
      <c r="H177" s="59">
        <v>0.56000000000000005</v>
      </c>
      <c r="I177" s="59">
        <v>15.08</v>
      </c>
      <c r="J177" s="59">
        <v>94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375</v>
      </c>
      <c r="G181" s="21">
        <f t="shared" ref="G181:J181" si="50">SUM(G174:G180)</f>
        <v>9.2079999999999984</v>
      </c>
      <c r="H181" s="21">
        <f t="shared" si="50"/>
        <v>6.7799999999999994</v>
      </c>
      <c r="I181" s="21">
        <f t="shared" si="50"/>
        <v>52.53</v>
      </c>
      <c r="J181" s="21">
        <f t="shared" si="50"/>
        <v>324.49</v>
      </c>
      <c r="K181" s="27"/>
      <c r="L181" s="21">
        <f t="shared" si="37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1">SUM(G182:G184)</f>
        <v>0</v>
      </c>
      <c r="H185" s="21">
        <f t="shared" si="51"/>
        <v>0</v>
      </c>
      <c r="I185" s="21">
        <f t="shared" si="51"/>
        <v>0</v>
      </c>
      <c r="J185" s="21">
        <f t="shared" si="51"/>
        <v>0</v>
      </c>
      <c r="K185" s="27"/>
      <c r="L185" s="21">
        <f t="shared" ref="L185" ca="1" si="52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.6" x14ac:dyDescent="0.3">
      <c r="A187" s="25"/>
      <c r="B187" s="16"/>
      <c r="C187" s="11"/>
      <c r="D187" s="7" t="s">
        <v>28</v>
      </c>
      <c r="E187" s="58" t="s">
        <v>77</v>
      </c>
      <c r="F187" s="58">
        <v>200</v>
      </c>
      <c r="G187" s="59">
        <v>2.2599999999999998</v>
      </c>
      <c r="H187" s="59">
        <v>2.29</v>
      </c>
      <c r="I187" s="59">
        <v>17.41</v>
      </c>
      <c r="J187" s="59">
        <v>99.27</v>
      </c>
      <c r="K187" s="52"/>
      <c r="L187" s="51"/>
    </row>
    <row r="188" spans="1:12" ht="15.6" x14ac:dyDescent="0.3">
      <c r="A188" s="25"/>
      <c r="B188" s="16"/>
      <c r="C188" s="11"/>
      <c r="D188" s="7" t="s">
        <v>29</v>
      </c>
      <c r="E188" s="58" t="s">
        <v>78</v>
      </c>
      <c r="F188" s="58">
        <v>90</v>
      </c>
      <c r="G188" s="59">
        <v>7.94</v>
      </c>
      <c r="H188" s="59">
        <v>19.25</v>
      </c>
      <c r="I188" s="59">
        <v>1.31</v>
      </c>
      <c r="J188" s="59">
        <v>215.66</v>
      </c>
      <c r="K188" s="52"/>
      <c r="L188" s="51"/>
    </row>
    <row r="189" spans="1:12" ht="31.2" x14ac:dyDescent="0.3">
      <c r="A189" s="25"/>
      <c r="B189" s="16"/>
      <c r="C189" s="11"/>
      <c r="D189" s="7" t="s">
        <v>30</v>
      </c>
      <c r="E189" s="58" t="s">
        <v>79</v>
      </c>
      <c r="F189" s="58">
        <v>200</v>
      </c>
      <c r="G189" s="59">
        <v>3.6</v>
      </c>
      <c r="H189" s="59">
        <v>5.47</v>
      </c>
      <c r="I189" s="59">
        <v>21.79</v>
      </c>
      <c r="J189" s="59">
        <v>145.96</v>
      </c>
      <c r="K189" s="52"/>
      <c r="L189" s="51"/>
    </row>
    <row r="190" spans="1:12" ht="15.6" x14ac:dyDescent="0.3">
      <c r="A190" s="25"/>
      <c r="B190" s="16"/>
      <c r="C190" s="11"/>
      <c r="D190" s="7" t="s">
        <v>31</v>
      </c>
      <c r="E190" s="58" t="s">
        <v>80</v>
      </c>
      <c r="F190" s="58">
        <v>180</v>
      </c>
      <c r="G190" s="59">
        <v>0.23</v>
      </c>
      <c r="H190" s="59">
        <v>0.23</v>
      </c>
      <c r="I190" s="59">
        <v>22.84</v>
      </c>
      <c r="J190" s="59">
        <v>93.75</v>
      </c>
      <c r="K190" s="52"/>
      <c r="L190" s="51"/>
    </row>
    <row r="191" spans="1:12" ht="15.6" x14ac:dyDescent="0.3">
      <c r="A191" s="25"/>
      <c r="B191" s="16"/>
      <c r="C191" s="11"/>
      <c r="D191" s="7" t="s">
        <v>32</v>
      </c>
      <c r="E191" s="58" t="s">
        <v>51</v>
      </c>
      <c r="F191" s="58">
        <v>40</v>
      </c>
      <c r="G191" s="59">
        <v>3.1</v>
      </c>
      <c r="H191" s="59">
        <v>0.6</v>
      </c>
      <c r="I191" s="59">
        <v>15.1</v>
      </c>
      <c r="J191" s="59">
        <v>94</v>
      </c>
      <c r="K191" s="52"/>
      <c r="L191" s="51"/>
    </row>
    <row r="192" spans="1:12" ht="15.6" x14ac:dyDescent="0.3">
      <c r="A192" s="25"/>
      <c r="B192" s="16"/>
      <c r="C192" s="11"/>
      <c r="D192" s="7" t="s">
        <v>33</v>
      </c>
      <c r="E192" s="58" t="s">
        <v>52</v>
      </c>
      <c r="F192" s="58">
        <v>40</v>
      </c>
      <c r="G192" s="59">
        <v>3.1</v>
      </c>
      <c r="H192" s="59">
        <v>0.7</v>
      </c>
      <c r="I192" s="59">
        <v>15.2</v>
      </c>
      <c r="J192" s="59">
        <v>81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:J195" si="53">SUM(G186:G194)</f>
        <v>20.23</v>
      </c>
      <c r="H195" s="21">
        <f t="shared" si="53"/>
        <v>28.54</v>
      </c>
      <c r="I195" s="21">
        <f t="shared" si="53"/>
        <v>93.649999999999991</v>
      </c>
      <c r="J195" s="21">
        <f t="shared" si="53"/>
        <v>729.64</v>
      </c>
      <c r="K195" s="27"/>
      <c r="L195" s="21">
        <f t="shared" ref="L195" ca="1" si="54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5">SUM(G196:G199)</f>
        <v>0</v>
      </c>
      <c r="H200" s="21">
        <f t="shared" si="55"/>
        <v>0</v>
      </c>
      <c r="I200" s="21">
        <f t="shared" si="55"/>
        <v>0</v>
      </c>
      <c r="J200" s="21">
        <f t="shared" si="55"/>
        <v>0</v>
      </c>
      <c r="K200" s="27"/>
      <c r="L200" s="21">
        <f t="shared" ref="L200" ca="1" si="56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7">SUM(G201:G206)</f>
        <v>0</v>
      </c>
      <c r="H207" s="21">
        <f t="shared" si="57"/>
        <v>0</v>
      </c>
      <c r="I207" s="21">
        <f t="shared" si="57"/>
        <v>0</v>
      </c>
      <c r="J207" s="21">
        <f t="shared" si="57"/>
        <v>0</v>
      </c>
      <c r="K207" s="27"/>
      <c r="L207" s="21">
        <f t="shared" ref="L207" ca="1" si="58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59">SUM(G208:G213)</f>
        <v>0</v>
      </c>
      <c r="H214" s="21">
        <f t="shared" si="59"/>
        <v>0</v>
      </c>
      <c r="I214" s="21">
        <f t="shared" si="59"/>
        <v>0</v>
      </c>
      <c r="J214" s="21">
        <f t="shared" si="59"/>
        <v>0</v>
      </c>
      <c r="K214" s="27"/>
      <c r="L214" s="21">
        <f t="shared" ref="L214" ca="1" si="60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1125</v>
      </c>
      <c r="G215" s="34">
        <f t="shared" ref="G215:J215" si="61">G181+G185+G195+G200+G207+G214</f>
        <v>29.437999999999999</v>
      </c>
      <c r="H215" s="34">
        <f t="shared" si="61"/>
        <v>35.32</v>
      </c>
      <c r="I215" s="34">
        <f t="shared" si="61"/>
        <v>146.18</v>
      </c>
      <c r="J215" s="34">
        <f t="shared" si="61"/>
        <v>1054.1300000000001</v>
      </c>
      <c r="K215" s="35"/>
      <c r="L215" s="34">
        <f t="shared" ref="L215" ca="1" si="62">L181+L185+L195+L200+L207+L214</f>
        <v>0</v>
      </c>
    </row>
    <row r="216" spans="1:12" ht="15.6" x14ac:dyDescent="0.3">
      <c r="A216" s="22">
        <v>1</v>
      </c>
      <c r="B216" s="23">
        <v>6</v>
      </c>
      <c r="C216" s="24" t="s">
        <v>20</v>
      </c>
      <c r="D216" s="5" t="s">
        <v>21</v>
      </c>
      <c r="E216" s="58" t="s">
        <v>81</v>
      </c>
      <c r="F216" s="58">
        <v>155</v>
      </c>
      <c r="G216" s="59">
        <v>3.9</v>
      </c>
      <c r="H216" s="59">
        <v>4.97</v>
      </c>
      <c r="I216" s="59">
        <v>24.7</v>
      </c>
      <c r="J216" s="59">
        <v>159.19999999999999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6" x14ac:dyDescent="0.3">
      <c r="A218" s="25"/>
      <c r="B218" s="16"/>
      <c r="C218" s="11"/>
      <c r="D218" s="7" t="s">
        <v>22</v>
      </c>
      <c r="E218" s="58" t="s">
        <v>82</v>
      </c>
      <c r="F218" s="58">
        <v>180</v>
      </c>
      <c r="G218" s="59">
        <v>3.39</v>
      </c>
      <c r="H218" s="59">
        <v>3.54</v>
      </c>
      <c r="I218" s="59">
        <v>23.38</v>
      </c>
      <c r="J218" s="63">
        <v>138.66</v>
      </c>
      <c r="K218" s="52"/>
      <c r="L218" s="51"/>
    </row>
    <row r="219" spans="1:12" ht="15.6" x14ac:dyDescent="0.3">
      <c r="A219" s="25"/>
      <c r="B219" s="16"/>
      <c r="C219" s="11"/>
      <c r="D219" s="7" t="s">
        <v>23</v>
      </c>
      <c r="E219" s="58" t="s">
        <v>52</v>
      </c>
      <c r="F219" s="58">
        <v>40</v>
      </c>
      <c r="G219" s="59">
        <v>3.08</v>
      </c>
      <c r="H219" s="59">
        <v>0.56000000000000005</v>
      </c>
      <c r="I219" s="59">
        <v>15.08</v>
      </c>
      <c r="J219" s="59">
        <v>94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375</v>
      </c>
      <c r="G223" s="21">
        <f t="shared" ref="G223:J223" si="63">SUM(G216:G222)</f>
        <v>10.370000000000001</v>
      </c>
      <c r="H223" s="21">
        <f t="shared" si="63"/>
        <v>9.07</v>
      </c>
      <c r="I223" s="21">
        <f t="shared" si="63"/>
        <v>63.16</v>
      </c>
      <c r="J223" s="21">
        <f t="shared" si="63"/>
        <v>391.86</v>
      </c>
      <c r="K223" s="27"/>
      <c r="L223" s="21">
        <f t="shared" ref="L223:L265" si="64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5">SUM(G224:G226)</f>
        <v>0</v>
      </c>
      <c r="H227" s="21">
        <f t="shared" si="65"/>
        <v>0</v>
      </c>
      <c r="I227" s="21">
        <f t="shared" si="65"/>
        <v>0</v>
      </c>
      <c r="J227" s="21">
        <f t="shared" si="65"/>
        <v>0</v>
      </c>
      <c r="K227" s="27"/>
      <c r="L227" s="21">
        <f t="shared" ref="L227" ca="1" si="66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6" x14ac:dyDescent="0.3">
      <c r="A229" s="25"/>
      <c r="B229" s="16"/>
      <c r="C229" s="11"/>
      <c r="D229" s="7" t="s">
        <v>28</v>
      </c>
      <c r="E229" s="58" t="s">
        <v>63</v>
      </c>
      <c r="F229" s="58">
        <v>200</v>
      </c>
      <c r="G229" s="59">
        <v>1.52</v>
      </c>
      <c r="H229" s="59">
        <v>5.33</v>
      </c>
      <c r="I229" s="59">
        <v>8.65</v>
      </c>
      <c r="J229" s="59">
        <v>88.89</v>
      </c>
      <c r="K229" s="52"/>
      <c r="L229" s="51"/>
    </row>
    <row r="230" spans="1:12" ht="15.6" x14ac:dyDescent="0.3">
      <c r="A230" s="25"/>
      <c r="B230" s="16"/>
      <c r="C230" s="11"/>
      <c r="D230" s="7" t="s">
        <v>29</v>
      </c>
      <c r="E230" s="58" t="s">
        <v>83</v>
      </c>
      <c r="F230" s="58">
        <v>90</v>
      </c>
      <c r="G230" s="59">
        <v>25.94</v>
      </c>
      <c r="H230" s="59">
        <v>31.29</v>
      </c>
      <c r="I230" s="59">
        <v>4.09</v>
      </c>
      <c r="J230" s="59">
        <v>401.72</v>
      </c>
      <c r="K230" s="52"/>
      <c r="L230" s="51"/>
    </row>
    <row r="231" spans="1:12" ht="15.6" x14ac:dyDescent="0.3">
      <c r="A231" s="25"/>
      <c r="B231" s="16"/>
      <c r="C231" s="11"/>
      <c r="D231" s="7" t="s">
        <v>30</v>
      </c>
      <c r="E231" s="58" t="s">
        <v>69</v>
      </c>
      <c r="F231" s="58">
        <v>150</v>
      </c>
      <c r="G231" s="59">
        <v>5.52</v>
      </c>
      <c r="H231" s="59">
        <v>5.3</v>
      </c>
      <c r="I231" s="59">
        <v>35.33</v>
      </c>
      <c r="J231" s="59">
        <v>211.1</v>
      </c>
      <c r="K231" s="52"/>
      <c r="L231" s="51"/>
    </row>
    <row r="232" spans="1:12" ht="15.6" x14ac:dyDescent="0.3">
      <c r="A232" s="25"/>
      <c r="B232" s="16"/>
      <c r="C232" s="11"/>
      <c r="D232" s="7" t="s">
        <v>31</v>
      </c>
      <c r="E232" s="58" t="s">
        <v>50</v>
      </c>
      <c r="F232" s="58">
        <v>180</v>
      </c>
      <c r="G232" s="59">
        <v>0.108</v>
      </c>
      <c r="H232" s="59">
        <v>0</v>
      </c>
      <c r="I232" s="59">
        <v>10.85</v>
      </c>
      <c r="J232" s="59">
        <v>44</v>
      </c>
      <c r="K232" s="52"/>
      <c r="L232" s="51"/>
    </row>
    <row r="233" spans="1:12" ht="15.6" x14ac:dyDescent="0.3">
      <c r="A233" s="25"/>
      <c r="B233" s="16"/>
      <c r="C233" s="11"/>
      <c r="D233" s="7" t="s">
        <v>32</v>
      </c>
      <c r="E233" s="58" t="s">
        <v>51</v>
      </c>
      <c r="F233" s="58">
        <v>50</v>
      </c>
      <c r="G233" s="59">
        <v>3.1</v>
      </c>
      <c r="H233" s="59">
        <v>0.6</v>
      </c>
      <c r="I233" s="59">
        <v>15.1</v>
      </c>
      <c r="J233" s="59">
        <v>130</v>
      </c>
      <c r="K233" s="52"/>
      <c r="L233" s="51"/>
    </row>
    <row r="234" spans="1:12" ht="15.6" x14ac:dyDescent="0.3">
      <c r="A234" s="25"/>
      <c r="B234" s="16"/>
      <c r="C234" s="11"/>
      <c r="D234" s="7" t="s">
        <v>33</v>
      </c>
      <c r="E234" s="58" t="s">
        <v>52</v>
      </c>
      <c r="F234" s="58">
        <v>60</v>
      </c>
      <c r="G234" s="59">
        <v>3.1</v>
      </c>
      <c r="H234" s="59">
        <v>0.7</v>
      </c>
      <c r="I234" s="59">
        <v>15.2</v>
      </c>
      <c r="J234" s="59">
        <v>141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:J237" si="67">SUM(G228:G236)</f>
        <v>39.288000000000004</v>
      </c>
      <c r="H237" s="21">
        <f t="shared" si="67"/>
        <v>43.22</v>
      </c>
      <c r="I237" s="21">
        <f t="shared" si="67"/>
        <v>89.22</v>
      </c>
      <c r="J237" s="21">
        <f t="shared" si="67"/>
        <v>1016.71</v>
      </c>
      <c r="K237" s="27"/>
      <c r="L237" s="21">
        <f t="shared" ref="L237" ca="1" si="68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69">SUM(G238:G241)</f>
        <v>0</v>
      </c>
      <c r="H242" s="21">
        <f t="shared" si="69"/>
        <v>0</v>
      </c>
      <c r="I242" s="21">
        <f t="shared" si="69"/>
        <v>0</v>
      </c>
      <c r="J242" s="21">
        <f t="shared" si="69"/>
        <v>0</v>
      </c>
      <c r="K242" s="27"/>
      <c r="L242" s="21">
        <f t="shared" ref="L242" ca="1" si="70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1">SUM(G243:G248)</f>
        <v>0</v>
      </c>
      <c r="H249" s="21">
        <f t="shared" si="71"/>
        <v>0</v>
      </c>
      <c r="I249" s="21">
        <f t="shared" si="71"/>
        <v>0</v>
      </c>
      <c r="J249" s="21">
        <f t="shared" si="71"/>
        <v>0</v>
      </c>
      <c r="K249" s="27"/>
      <c r="L249" s="21">
        <f t="shared" ref="L249" ca="1" si="72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3">SUM(G250:G255)</f>
        <v>0</v>
      </c>
      <c r="H256" s="21">
        <f t="shared" si="73"/>
        <v>0</v>
      </c>
      <c r="I256" s="21">
        <f t="shared" si="73"/>
        <v>0</v>
      </c>
      <c r="J256" s="21">
        <f t="shared" si="73"/>
        <v>0</v>
      </c>
      <c r="K256" s="27"/>
      <c r="L256" s="21">
        <f t="shared" ref="L256" ca="1" si="74">SUM(L250:L258)</f>
        <v>0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1105</v>
      </c>
      <c r="G257" s="34">
        <f t="shared" ref="G257:J257" si="75">G223+G227+G237+G242+G249+G256</f>
        <v>49.658000000000001</v>
      </c>
      <c r="H257" s="34">
        <f t="shared" si="75"/>
        <v>52.29</v>
      </c>
      <c r="I257" s="34">
        <f t="shared" si="75"/>
        <v>152.38</v>
      </c>
      <c r="J257" s="34">
        <f t="shared" si="75"/>
        <v>1408.5700000000002</v>
      </c>
      <c r="K257" s="35"/>
      <c r="L257" s="34">
        <f t="shared" ref="L257" ca="1" si="76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65"/>
      <c r="F258" s="65"/>
      <c r="G258" s="65"/>
      <c r="H258" s="65"/>
      <c r="I258" s="65"/>
      <c r="J258" s="65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65"/>
      <c r="F260" s="65"/>
      <c r="G260" s="65"/>
      <c r="H260" s="65"/>
      <c r="I260" s="65"/>
      <c r="J260" s="65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65"/>
      <c r="F261" s="65"/>
      <c r="G261" s="65"/>
      <c r="H261" s="65"/>
      <c r="I261" s="65"/>
      <c r="J261" s="65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7">SUM(G258:G264)</f>
        <v>0</v>
      </c>
      <c r="H265" s="21">
        <f t="shared" si="77"/>
        <v>0</v>
      </c>
      <c r="I265" s="21">
        <f t="shared" si="77"/>
        <v>0</v>
      </c>
      <c r="J265" s="21">
        <f t="shared" si="77"/>
        <v>0</v>
      </c>
      <c r="K265" s="27"/>
      <c r="L265" s="21">
        <f t="shared" si="64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8">SUM(G266:G268)</f>
        <v>0</v>
      </c>
      <c r="H269" s="21">
        <f t="shared" si="78"/>
        <v>0</v>
      </c>
      <c r="I269" s="21">
        <f t="shared" si="78"/>
        <v>0</v>
      </c>
      <c r="J269" s="21">
        <f t="shared" si="78"/>
        <v>0</v>
      </c>
      <c r="K269" s="27"/>
      <c r="L269" s="21">
        <f t="shared" ref="L269" ca="1" si="7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65"/>
      <c r="F271" s="65"/>
      <c r="G271" s="65"/>
      <c r="H271" s="65"/>
      <c r="I271" s="65"/>
      <c r="J271" s="65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65"/>
      <c r="F272" s="65"/>
      <c r="G272" s="65"/>
      <c r="H272" s="65"/>
      <c r="I272" s="65"/>
      <c r="J272" s="65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65"/>
      <c r="F273" s="65"/>
      <c r="G273" s="65"/>
      <c r="H273" s="65"/>
      <c r="I273" s="65"/>
      <c r="J273" s="65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65"/>
      <c r="F274" s="65"/>
      <c r="G274" s="65"/>
      <c r="H274" s="65"/>
      <c r="I274" s="65"/>
      <c r="J274" s="65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65"/>
      <c r="F275" s="65"/>
      <c r="G275" s="65"/>
      <c r="H275" s="65"/>
      <c r="I275" s="65"/>
      <c r="J275" s="65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65"/>
      <c r="F276" s="65"/>
      <c r="G276" s="65"/>
      <c r="H276" s="65"/>
      <c r="I276" s="65"/>
      <c r="J276" s="65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80">SUM(G270:G278)</f>
        <v>0</v>
      </c>
      <c r="H279" s="21">
        <f t="shared" si="80"/>
        <v>0</v>
      </c>
      <c r="I279" s="21">
        <f t="shared" si="80"/>
        <v>0</v>
      </c>
      <c r="J279" s="21">
        <f t="shared" si="80"/>
        <v>0</v>
      </c>
      <c r="K279" s="27"/>
      <c r="L279" s="21">
        <f t="shared" ref="L279" ca="1" si="81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2">SUM(G280:G283)</f>
        <v>0</v>
      </c>
      <c r="H284" s="21">
        <f t="shared" si="82"/>
        <v>0</v>
      </c>
      <c r="I284" s="21">
        <f t="shared" si="82"/>
        <v>0</v>
      </c>
      <c r="J284" s="21">
        <f t="shared" si="82"/>
        <v>0</v>
      </c>
      <c r="K284" s="27"/>
      <c r="L284" s="21">
        <f t="shared" ref="L284" ca="1" si="83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4">SUM(G285:G290)</f>
        <v>0</v>
      </c>
      <c r="H291" s="21">
        <f t="shared" si="84"/>
        <v>0</v>
      </c>
      <c r="I291" s="21">
        <f t="shared" si="84"/>
        <v>0</v>
      </c>
      <c r="J291" s="21">
        <f t="shared" si="84"/>
        <v>0</v>
      </c>
      <c r="K291" s="27"/>
      <c r="L291" s="21">
        <f t="shared" ref="L291" ca="1" si="85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6">SUM(G292:G297)</f>
        <v>0</v>
      </c>
      <c r="H298" s="21">
        <f t="shared" si="86"/>
        <v>0</v>
      </c>
      <c r="I298" s="21">
        <f t="shared" si="86"/>
        <v>0</v>
      </c>
      <c r="J298" s="21">
        <f t="shared" si="86"/>
        <v>0</v>
      </c>
      <c r="K298" s="27"/>
      <c r="L298" s="21">
        <f t="shared" ref="L298" ca="1" si="87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:J299" si="88">G265+G269+G279+G284+G291+G298</f>
        <v>0</v>
      </c>
      <c r="H299" s="34">
        <f t="shared" si="88"/>
        <v>0</v>
      </c>
      <c r="I299" s="34">
        <f t="shared" si="88"/>
        <v>0</v>
      </c>
      <c r="J299" s="34">
        <f t="shared" si="88"/>
        <v>0</v>
      </c>
      <c r="K299" s="35"/>
      <c r="L299" s="34">
        <f t="shared" ref="L299" ca="1" si="89">L265+L269+L279+L284+L291+L298</f>
        <v>0</v>
      </c>
    </row>
    <row r="300" spans="1:12" ht="15.6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81</v>
      </c>
      <c r="F300" s="58">
        <v>155</v>
      </c>
      <c r="G300" s="59">
        <v>3.9</v>
      </c>
      <c r="H300" s="59">
        <v>4.97</v>
      </c>
      <c r="I300" s="59">
        <v>24.7</v>
      </c>
      <c r="J300" s="59">
        <v>159.19999999999999</v>
      </c>
      <c r="K300" s="49"/>
      <c r="L300" s="48"/>
    </row>
    <row r="301" spans="1:12" ht="14.4" x14ac:dyDescent="0.3">
      <c r="A301" s="25"/>
      <c r="B301" s="16"/>
      <c r="C301" s="11"/>
      <c r="D301" s="6"/>
      <c r="E301" s="52"/>
      <c r="F301" s="52"/>
      <c r="G301" s="52"/>
      <c r="H301" s="52"/>
      <c r="I301" s="52"/>
      <c r="J301" s="52"/>
      <c r="K301" s="52"/>
      <c r="L301" s="51"/>
    </row>
    <row r="302" spans="1:12" ht="15.6" x14ac:dyDescent="0.3">
      <c r="A302" s="25"/>
      <c r="B302" s="16"/>
      <c r="C302" s="11"/>
      <c r="D302" s="7" t="s">
        <v>22</v>
      </c>
      <c r="E302" s="58" t="s">
        <v>82</v>
      </c>
      <c r="F302" s="58">
        <v>180</v>
      </c>
      <c r="G302" s="59">
        <v>3.39</v>
      </c>
      <c r="H302" s="59">
        <v>3.54</v>
      </c>
      <c r="I302" s="59">
        <v>23.38</v>
      </c>
      <c r="J302" s="63">
        <v>138.66</v>
      </c>
      <c r="K302" s="52"/>
      <c r="L302" s="51"/>
    </row>
    <row r="303" spans="1:12" ht="15.6" x14ac:dyDescent="0.3">
      <c r="A303" s="25"/>
      <c r="B303" s="16"/>
      <c r="C303" s="11"/>
      <c r="D303" s="7" t="s">
        <v>23</v>
      </c>
      <c r="E303" s="58" t="s">
        <v>52</v>
      </c>
      <c r="F303" s="58">
        <v>40</v>
      </c>
      <c r="G303" s="59">
        <v>3.08</v>
      </c>
      <c r="H303" s="59">
        <v>0.56000000000000005</v>
      </c>
      <c r="I303" s="59">
        <v>15.08</v>
      </c>
      <c r="J303" s="59">
        <v>94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375</v>
      </c>
      <c r="G307" s="21">
        <f t="shared" ref="G307:J307" si="90">SUM(G300:G306)</f>
        <v>10.370000000000001</v>
      </c>
      <c r="H307" s="21">
        <f t="shared" si="90"/>
        <v>9.07</v>
      </c>
      <c r="I307" s="21">
        <f t="shared" si="90"/>
        <v>63.16</v>
      </c>
      <c r="J307" s="21">
        <f t="shared" si="90"/>
        <v>391.86</v>
      </c>
      <c r="K307" s="27"/>
      <c r="L307" s="21">
        <f t="shared" ref="L307:L349" si="91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2">SUM(G308:G310)</f>
        <v>0</v>
      </c>
      <c r="H311" s="21">
        <f t="shared" si="92"/>
        <v>0</v>
      </c>
      <c r="I311" s="21">
        <f t="shared" si="92"/>
        <v>0</v>
      </c>
      <c r="J311" s="21">
        <f t="shared" si="92"/>
        <v>0</v>
      </c>
      <c r="K311" s="27"/>
      <c r="L311" s="21">
        <f t="shared" ref="L311" ca="1" si="93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6" x14ac:dyDescent="0.3">
      <c r="A313" s="25"/>
      <c r="B313" s="16"/>
      <c r="C313" s="11"/>
      <c r="D313" s="7" t="s">
        <v>28</v>
      </c>
      <c r="E313" s="58" t="s">
        <v>63</v>
      </c>
      <c r="F313" s="58">
        <v>200</v>
      </c>
      <c r="G313" s="59">
        <v>1.52</v>
      </c>
      <c r="H313" s="59">
        <v>5.33</v>
      </c>
      <c r="I313" s="59">
        <v>8.65</v>
      </c>
      <c r="J313" s="59">
        <v>88.89</v>
      </c>
      <c r="K313" s="52"/>
      <c r="L313" s="51"/>
    </row>
    <row r="314" spans="1:12" ht="15.6" x14ac:dyDescent="0.3">
      <c r="A314" s="25"/>
      <c r="B314" s="16"/>
      <c r="C314" s="11"/>
      <c r="D314" s="7" t="s">
        <v>29</v>
      </c>
      <c r="E314" s="58" t="s">
        <v>83</v>
      </c>
      <c r="F314" s="58">
        <v>90</v>
      </c>
      <c r="G314" s="59">
        <v>25.94</v>
      </c>
      <c r="H314" s="59">
        <v>31.29</v>
      </c>
      <c r="I314" s="59">
        <v>4.09</v>
      </c>
      <c r="J314" s="59">
        <v>401.72</v>
      </c>
      <c r="K314" s="52"/>
      <c r="L314" s="51"/>
    </row>
    <row r="315" spans="1:12" ht="15.6" x14ac:dyDescent="0.3">
      <c r="A315" s="25"/>
      <c r="B315" s="16"/>
      <c r="C315" s="11"/>
      <c r="D315" s="7" t="s">
        <v>30</v>
      </c>
      <c r="E315" s="58" t="s">
        <v>69</v>
      </c>
      <c r="F315" s="58">
        <v>150</v>
      </c>
      <c r="G315" s="59">
        <v>5.52</v>
      </c>
      <c r="H315" s="59">
        <v>5.3</v>
      </c>
      <c r="I315" s="59">
        <v>35.33</v>
      </c>
      <c r="J315" s="59">
        <v>211.1</v>
      </c>
      <c r="K315" s="52"/>
      <c r="L315" s="51"/>
    </row>
    <row r="316" spans="1:12" ht="15.6" x14ac:dyDescent="0.3">
      <c r="A316" s="25"/>
      <c r="B316" s="16"/>
      <c r="C316" s="11"/>
      <c r="D316" s="7" t="s">
        <v>31</v>
      </c>
      <c r="E316" s="58" t="s">
        <v>50</v>
      </c>
      <c r="F316" s="58">
        <v>180</v>
      </c>
      <c r="G316" s="59">
        <v>0.108</v>
      </c>
      <c r="H316" s="59">
        <v>0</v>
      </c>
      <c r="I316" s="59">
        <v>10.85</v>
      </c>
      <c r="J316" s="59">
        <v>44</v>
      </c>
      <c r="K316" s="52"/>
      <c r="L316" s="51"/>
    </row>
    <row r="317" spans="1:12" ht="15.6" x14ac:dyDescent="0.3">
      <c r="A317" s="25"/>
      <c r="B317" s="16"/>
      <c r="C317" s="11"/>
      <c r="D317" s="7" t="s">
        <v>32</v>
      </c>
      <c r="E317" s="58" t="s">
        <v>51</v>
      </c>
      <c r="F317" s="58">
        <v>50</v>
      </c>
      <c r="G317" s="59">
        <v>3.1</v>
      </c>
      <c r="H317" s="59">
        <v>0.6</v>
      </c>
      <c r="I317" s="59">
        <v>15.1</v>
      </c>
      <c r="J317" s="59">
        <v>130</v>
      </c>
      <c r="K317" s="52"/>
      <c r="L317" s="51"/>
    </row>
    <row r="318" spans="1:12" ht="15.6" x14ac:dyDescent="0.3">
      <c r="A318" s="25"/>
      <c r="B318" s="16"/>
      <c r="C318" s="11"/>
      <c r="D318" s="7" t="s">
        <v>33</v>
      </c>
      <c r="E318" s="58" t="s">
        <v>52</v>
      </c>
      <c r="F318" s="58">
        <v>60</v>
      </c>
      <c r="G318" s="59">
        <v>3.1</v>
      </c>
      <c r="H318" s="59">
        <v>0.7</v>
      </c>
      <c r="I318" s="59">
        <v>15.2</v>
      </c>
      <c r="J318" s="59">
        <v>141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:J321" si="94">SUM(G312:G320)</f>
        <v>39.288000000000004</v>
      </c>
      <c r="H321" s="21">
        <f t="shared" si="94"/>
        <v>43.22</v>
      </c>
      <c r="I321" s="21">
        <f t="shared" si="94"/>
        <v>89.22</v>
      </c>
      <c r="J321" s="21">
        <f t="shared" si="94"/>
        <v>1016.71</v>
      </c>
      <c r="K321" s="27"/>
      <c r="L321" s="21">
        <f t="shared" ref="L321" ca="1" si="95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6">SUM(G322:G325)</f>
        <v>0</v>
      </c>
      <c r="H326" s="21">
        <f t="shared" si="96"/>
        <v>0</v>
      </c>
      <c r="I326" s="21">
        <f t="shared" si="96"/>
        <v>0</v>
      </c>
      <c r="J326" s="21">
        <f t="shared" si="96"/>
        <v>0</v>
      </c>
      <c r="K326" s="27"/>
      <c r="L326" s="21">
        <f t="shared" ref="L326" ca="1" si="97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8">SUM(G327:G332)</f>
        <v>0</v>
      </c>
      <c r="H333" s="21">
        <f t="shared" si="98"/>
        <v>0</v>
      </c>
      <c r="I333" s="21">
        <f t="shared" si="98"/>
        <v>0</v>
      </c>
      <c r="J333" s="21">
        <f t="shared" si="98"/>
        <v>0</v>
      </c>
      <c r="K333" s="27"/>
      <c r="L333" s="21">
        <f t="shared" ref="L333" ca="1" si="9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00">SUM(G334:G339)</f>
        <v>0</v>
      </c>
      <c r="H340" s="21">
        <f t="shared" si="100"/>
        <v>0</v>
      </c>
      <c r="I340" s="21">
        <f t="shared" si="100"/>
        <v>0</v>
      </c>
      <c r="J340" s="21">
        <f t="shared" si="100"/>
        <v>0</v>
      </c>
      <c r="K340" s="27"/>
      <c r="L340" s="21">
        <f t="shared" ref="L340" ca="1" si="101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1105</v>
      </c>
      <c r="G341" s="34">
        <f t="shared" ref="G341:J341" si="102">G307+G311+G321+G326+G333+G340</f>
        <v>49.658000000000001</v>
      </c>
      <c r="H341" s="34">
        <f t="shared" si="102"/>
        <v>52.29</v>
      </c>
      <c r="I341" s="34">
        <f t="shared" si="102"/>
        <v>152.38</v>
      </c>
      <c r="J341" s="34">
        <f t="shared" si="102"/>
        <v>1408.5700000000002</v>
      </c>
      <c r="K341" s="35"/>
      <c r="L341" s="34">
        <f t="shared" ref="L341" ca="1" si="103">L307+L311+L321+L326+L333+L340</f>
        <v>0</v>
      </c>
    </row>
    <row r="342" spans="1:12" ht="15.6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84</v>
      </c>
      <c r="F342" s="58">
        <v>155</v>
      </c>
      <c r="G342" s="59">
        <v>5.64</v>
      </c>
      <c r="H342" s="59">
        <v>6.11</v>
      </c>
      <c r="I342" s="59">
        <v>26.73</v>
      </c>
      <c r="J342" s="59">
        <v>184.78</v>
      </c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6" x14ac:dyDescent="0.3">
      <c r="A344" s="15"/>
      <c r="B344" s="16"/>
      <c r="C344" s="11"/>
      <c r="D344" s="7" t="s">
        <v>22</v>
      </c>
      <c r="E344" s="58" t="s">
        <v>50</v>
      </c>
      <c r="F344" s="58">
        <v>180</v>
      </c>
      <c r="G344" s="59">
        <v>0.108</v>
      </c>
      <c r="H344" s="59">
        <v>0</v>
      </c>
      <c r="I344" s="59">
        <v>10.85</v>
      </c>
      <c r="J344" s="59">
        <v>44</v>
      </c>
      <c r="K344" s="52"/>
      <c r="L344" s="51"/>
    </row>
    <row r="345" spans="1:12" ht="15.6" x14ac:dyDescent="0.3">
      <c r="A345" s="15"/>
      <c r="B345" s="16"/>
      <c r="C345" s="11"/>
      <c r="D345" s="7" t="s">
        <v>23</v>
      </c>
      <c r="E345" s="58" t="s">
        <v>52</v>
      </c>
      <c r="F345" s="58">
        <v>40</v>
      </c>
      <c r="G345" s="59">
        <v>3.08</v>
      </c>
      <c r="H345" s="59">
        <v>0.56000000000000005</v>
      </c>
      <c r="I345" s="59">
        <v>15.08</v>
      </c>
      <c r="J345" s="59">
        <v>94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375</v>
      </c>
      <c r="G349" s="21">
        <f>SUM(G342:G348)</f>
        <v>8.8279999999999994</v>
      </c>
      <c r="H349" s="21">
        <f>SUM(H342:H348)</f>
        <v>6.67</v>
      </c>
      <c r="I349" s="21">
        <f>SUM(I342:I348)</f>
        <v>52.66</v>
      </c>
      <c r="J349" s="21">
        <f>SUM(J342:J348)</f>
        <v>322.77999999999997</v>
      </c>
      <c r="K349" s="27"/>
      <c r="L349" s="21">
        <f t="shared" si="91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4">SUM(G350:G352)</f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7"/>
      <c r="L353" s="21">
        <f t="shared" ref="L353" ca="1" si="105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.6" x14ac:dyDescent="0.3">
      <c r="A355" s="15"/>
      <c r="B355" s="16"/>
      <c r="C355" s="11"/>
      <c r="D355" s="7" t="s">
        <v>28</v>
      </c>
      <c r="E355" s="58" t="s">
        <v>85</v>
      </c>
      <c r="F355" s="58">
        <v>200</v>
      </c>
      <c r="G355" s="59">
        <v>3</v>
      </c>
      <c r="H355" s="59">
        <v>2.63</v>
      </c>
      <c r="I355" s="59">
        <v>13.47</v>
      </c>
      <c r="J355" s="59">
        <v>89.55</v>
      </c>
      <c r="K355" s="52"/>
      <c r="L355" s="51"/>
    </row>
    <row r="356" spans="1:12" ht="15.6" x14ac:dyDescent="0.3">
      <c r="A356" s="15"/>
      <c r="B356" s="16"/>
      <c r="C356" s="11"/>
      <c r="D356" s="7" t="s">
        <v>29</v>
      </c>
      <c r="E356" s="58" t="s">
        <v>86</v>
      </c>
      <c r="F356" s="58">
        <v>90</v>
      </c>
      <c r="G356" s="59">
        <v>12.82</v>
      </c>
      <c r="H356" s="59">
        <v>14.06</v>
      </c>
      <c r="I356" s="59">
        <v>6.89</v>
      </c>
      <c r="J356" s="59">
        <v>212.1</v>
      </c>
      <c r="K356" s="52"/>
      <c r="L356" s="51"/>
    </row>
    <row r="357" spans="1:12" ht="15.6" x14ac:dyDescent="0.3">
      <c r="A357" s="15"/>
      <c r="B357" s="16"/>
      <c r="C357" s="11"/>
      <c r="D357" s="7" t="s">
        <v>30</v>
      </c>
      <c r="E357" s="58" t="s">
        <v>87</v>
      </c>
      <c r="F357" s="58">
        <v>155</v>
      </c>
      <c r="G357" s="59">
        <v>17.47</v>
      </c>
      <c r="H357" s="59">
        <v>3.88</v>
      </c>
      <c r="I357" s="59">
        <v>38.520000000000003</v>
      </c>
      <c r="J357" s="59">
        <v>248.62</v>
      </c>
      <c r="K357" s="52"/>
      <c r="L357" s="51"/>
    </row>
    <row r="358" spans="1:12" ht="15.6" x14ac:dyDescent="0.3">
      <c r="A358" s="15"/>
      <c r="B358" s="16"/>
      <c r="C358" s="11"/>
      <c r="D358" s="7" t="s">
        <v>31</v>
      </c>
      <c r="E358" s="58" t="s">
        <v>50</v>
      </c>
      <c r="F358" s="58">
        <v>180</v>
      </c>
      <c r="G358" s="59">
        <v>0.108</v>
      </c>
      <c r="H358" s="59">
        <v>0</v>
      </c>
      <c r="I358" s="59">
        <v>10.85</v>
      </c>
      <c r="J358" s="59">
        <v>44</v>
      </c>
      <c r="K358" s="52"/>
      <c r="L358" s="51"/>
    </row>
    <row r="359" spans="1:12" ht="15.6" x14ac:dyDescent="0.3">
      <c r="A359" s="15"/>
      <c r="B359" s="16"/>
      <c r="C359" s="11"/>
      <c r="D359" s="7" t="s">
        <v>32</v>
      </c>
      <c r="E359" s="58" t="s">
        <v>51</v>
      </c>
      <c r="F359" s="58">
        <v>50</v>
      </c>
      <c r="G359" s="59">
        <v>3.1</v>
      </c>
      <c r="H359" s="59">
        <v>0.6</v>
      </c>
      <c r="I359" s="59">
        <v>15.1</v>
      </c>
      <c r="J359" s="59">
        <v>130</v>
      </c>
      <c r="K359" s="52"/>
      <c r="L359" s="51"/>
    </row>
    <row r="360" spans="1:12" ht="15.6" x14ac:dyDescent="0.3">
      <c r="A360" s="15"/>
      <c r="B360" s="16"/>
      <c r="C360" s="11"/>
      <c r="D360" s="7" t="s">
        <v>33</v>
      </c>
      <c r="E360" s="58" t="s">
        <v>52</v>
      </c>
      <c r="F360" s="58">
        <v>60</v>
      </c>
      <c r="G360" s="59">
        <v>3.1</v>
      </c>
      <c r="H360" s="59">
        <v>0.7</v>
      </c>
      <c r="I360" s="59">
        <v>15.2</v>
      </c>
      <c r="J360" s="59">
        <v>141</v>
      </c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735</v>
      </c>
      <c r="G363" s="21">
        <f t="shared" ref="G363:J363" si="106">SUM(G354:G362)</f>
        <v>39.597999999999999</v>
      </c>
      <c r="H363" s="21">
        <f t="shared" si="106"/>
        <v>21.87</v>
      </c>
      <c r="I363" s="21">
        <f t="shared" si="106"/>
        <v>100.03</v>
      </c>
      <c r="J363" s="21">
        <f t="shared" si="106"/>
        <v>865.27</v>
      </c>
      <c r="K363" s="27"/>
      <c r="L363" s="21">
        <f t="shared" ref="L363" ca="1" si="107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08">SUM(G364:G367)</f>
        <v>0</v>
      </c>
      <c r="H368" s="21">
        <f t="shared" si="108"/>
        <v>0</v>
      </c>
      <c r="I368" s="21">
        <f t="shared" si="108"/>
        <v>0</v>
      </c>
      <c r="J368" s="21">
        <f t="shared" si="108"/>
        <v>0</v>
      </c>
      <c r="K368" s="27"/>
      <c r="L368" s="21">
        <f t="shared" ref="L368" ca="1" si="109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0">SUM(G369:G374)</f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7"/>
      <c r="L375" s="21">
        <f t="shared" ref="L375" ca="1" si="111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2">SUM(G376:G381)</f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7"/>
      <c r="L382" s="21">
        <f t="shared" ref="L382" ca="1" si="113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1110</v>
      </c>
      <c r="G383" s="34">
        <f t="shared" ref="G383:J383" si="114">G349+G353+G363+G368+G375+G382</f>
        <v>48.426000000000002</v>
      </c>
      <c r="H383" s="34">
        <f t="shared" si="114"/>
        <v>28.54</v>
      </c>
      <c r="I383" s="34">
        <f t="shared" si="114"/>
        <v>152.69</v>
      </c>
      <c r="J383" s="34">
        <f t="shared" si="114"/>
        <v>1188.05</v>
      </c>
      <c r="K383" s="35"/>
      <c r="L383" s="34">
        <f t="shared" ref="L383" ca="1" si="115">L349+L353+L363+L368+L375+L382</f>
        <v>0</v>
      </c>
    </row>
    <row r="384" spans="1:12" ht="15.6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88</v>
      </c>
      <c r="F384" s="58">
        <v>155</v>
      </c>
      <c r="G384" s="59">
        <v>4.79</v>
      </c>
      <c r="H384" s="59">
        <v>6.74</v>
      </c>
      <c r="I384" s="59">
        <v>19.3</v>
      </c>
      <c r="J384" s="59">
        <v>157.1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6" x14ac:dyDescent="0.3">
      <c r="A386" s="25"/>
      <c r="B386" s="16"/>
      <c r="C386" s="11"/>
      <c r="D386" s="7" t="s">
        <v>22</v>
      </c>
      <c r="E386" s="58" t="s">
        <v>60</v>
      </c>
      <c r="F386" s="58">
        <v>180</v>
      </c>
      <c r="G386" s="59">
        <v>2.52</v>
      </c>
      <c r="H386" s="59">
        <v>2.87</v>
      </c>
      <c r="I386" s="59">
        <v>17.75</v>
      </c>
      <c r="J386" s="59">
        <v>106.93</v>
      </c>
      <c r="K386" s="52"/>
      <c r="L386" s="51"/>
    </row>
    <row r="387" spans="1:12" ht="15.6" x14ac:dyDescent="0.3">
      <c r="A387" s="25"/>
      <c r="B387" s="16"/>
      <c r="C387" s="11"/>
      <c r="D387" s="7" t="s">
        <v>23</v>
      </c>
      <c r="E387" s="58" t="s">
        <v>52</v>
      </c>
      <c r="F387" s="64">
        <v>40</v>
      </c>
      <c r="G387" s="62">
        <v>3.08</v>
      </c>
      <c r="H387" s="62">
        <v>0.56000000000000005</v>
      </c>
      <c r="I387" s="62">
        <v>15.08</v>
      </c>
      <c r="J387" s="62">
        <v>94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375</v>
      </c>
      <c r="G391" s="21">
        <f>SUM(G384:G390)</f>
        <v>10.39</v>
      </c>
      <c r="H391" s="21">
        <f>SUM(H384:H390)</f>
        <v>10.17</v>
      </c>
      <c r="I391" s="21">
        <f>SUM(I384:I390)</f>
        <v>52.129999999999995</v>
      </c>
      <c r="J391" s="21">
        <f>SUM(J384:J390)</f>
        <v>358.03</v>
      </c>
      <c r="K391" s="27"/>
      <c r="L391" s="21">
        <f t="shared" ref="L391:L433" si="116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7">SUM(G392:G394)</f>
        <v>0</v>
      </c>
      <c r="H395" s="21">
        <f t="shared" si="117"/>
        <v>0</v>
      </c>
      <c r="I395" s="21">
        <f t="shared" si="117"/>
        <v>0</v>
      </c>
      <c r="J395" s="21">
        <f t="shared" si="117"/>
        <v>0</v>
      </c>
      <c r="K395" s="27"/>
      <c r="L395" s="21">
        <f t="shared" ref="L395" ca="1" si="118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6" x14ac:dyDescent="0.3">
      <c r="A397" s="25"/>
      <c r="B397" s="16"/>
      <c r="C397" s="11"/>
      <c r="D397" s="7" t="s">
        <v>28</v>
      </c>
      <c r="E397" s="58" t="s">
        <v>89</v>
      </c>
      <c r="F397" s="58">
        <v>200</v>
      </c>
      <c r="G397" s="59">
        <v>1.87</v>
      </c>
      <c r="H397" s="59">
        <v>3.11</v>
      </c>
      <c r="I397" s="59">
        <v>10.89</v>
      </c>
      <c r="J397" s="59">
        <v>79.03</v>
      </c>
      <c r="K397" s="52"/>
      <c r="L397" s="51"/>
    </row>
    <row r="398" spans="1:12" ht="15.6" x14ac:dyDescent="0.3">
      <c r="A398" s="25"/>
      <c r="B398" s="16"/>
      <c r="C398" s="11"/>
      <c r="D398" s="7" t="s">
        <v>29</v>
      </c>
      <c r="E398" s="60" t="s">
        <v>90</v>
      </c>
      <c r="F398" s="60">
        <v>90</v>
      </c>
      <c r="G398" s="61">
        <v>16.510000000000002</v>
      </c>
      <c r="H398" s="61">
        <v>10.28</v>
      </c>
      <c r="I398" s="61">
        <v>4.96</v>
      </c>
      <c r="J398" s="61">
        <v>178.41</v>
      </c>
      <c r="K398" s="52"/>
      <c r="L398" s="51"/>
    </row>
    <row r="399" spans="1:12" ht="15.6" x14ac:dyDescent="0.3">
      <c r="A399" s="25"/>
      <c r="B399" s="16"/>
      <c r="C399" s="11"/>
      <c r="D399" s="7" t="s">
        <v>30</v>
      </c>
      <c r="E399" s="58" t="s">
        <v>75</v>
      </c>
      <c r="F399" s="58">
        <v>150</v>
      </c>
      <c r="G399" s="59">
        <v>3.89</v>
      </c>
      <c r="H399" s="59">
        <v>5.09</v>
      </c>
      <c r="I399" s="59">
        <v>40.28</v>
      </c>
      <c r="J399" s="59">
        <v>225.18</v>
      </c>
      <c r="K399" s="52"/>
      <c r="L399" s="51"/>
    </row>
    <row r="400" spans="1:12" ht="15.6" x14ac:dyDescent="0.3">
      <c r="A400" s="25"/>
      <c r="B400" s="16"/>
      <c r="C400" s="11"/>
      <c r="D400" s="7" t="s">
        <v>31</v>
      </c>
      <c r="E400" s="58" t="s">
        <v>70</v>
      </c>
      <c r="F400" s="58">
        <v>180</v>
      </c>
      <c r="G400" s="59">
        <v>0.5</v>
      </c>
      <c r="H400" s="59">
        <v>0</v>
      </c>
      <c r="I400" s="59">
        <v>25.13</v>
      </c>
      <c r="J400" s="59">
        <v>103.44</v>
      </c>
      <c r="K400" s="52"/>
      <c r="L400" s="51"/>
    </row>
    <row r="401" spans="1:12" ht="15.6" x14ac:dyDescent="0.3">
      <c r="A401" s="25"/>
      <c r="B401" s="16"/>
      <c r="C401" s="11"/>
      <c r="D401" s="7" t="s">
        <v>32</v>
      </c>
      <c r="E401" s="58" t="s">
        <v>51</v>
      </c>
      <c r="F401" s="58">
        <v>50</v>
      </c>
      <c r="G401" s="59">
        <v>3.1</v>
      </c>
      <c r="H401" s="59">
        <v>0.6</v>
      </c>
      <c r="I401" s="59">
        <v>15.1</v>
      </c>
      <c r="J401" s="59">
        <v>130</v>
      </c>
      <c r="K401" s="52"/>
      <c r="L401" s="51"/>
    </row>
    <row r="402" spans="1:12" ht="15.6" x14ac:dyDescent="0.3">
      <c r="A402" s="25"/>
      <c r="B402" s="16"/>
      <c r="C402" s="11"/>
      <c r="D402" s="7" t="s">
        <v>33</v>
      </c>
      <c r="E402" s="58" t="s">
        <v>52</v>
      </c>
      <c r="F402" s="58">
        <v>60</v>
      </c>
      <c r="G402" s="59">
        <v>3.1</v>
      </c>
      <c r="H402" s="59">
        <v>0.7</v>
      </c>
      <c r="I402" s="59">
        <v>15.2</v>
      </c>
      <c r="J402" s="59">
        <v>141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:J405" si="119">SUM(G396:G404)</f>
        <v>28.970000000000006</v>
      </c>
      <c r="H405" s="21">
        <f t="shared" si="119"/>
        <v>19.779999999999998</v>
      </c>
      <c r="I405" s="21">
        <f t="shared" si="119"/>
        <v>111.56</v>
      </c>
      <c r="J405" s="21">
        <f t="shared" si="119"/>
        <v>857.06</v>
      </c>
      <c r="K405" s="27"/>
      <c r="L405" s="21">
        <f t="shared" ref="L405" ca="1" si="120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1">SUM(G406:G409)</f>
        <v>0</v>
      </c>
      <c r="H410" s="21">
        <f t="shared" si="121"/>
        <v>0</v>
      </c>
      <c r="I410" s="21">
        <f t="shared" si="121"/>
        <v>0</v>
      </c>
      <c r="J410" s="21">
        <f t="shared" si="121"/>
        <v>0</v>
      </c>
      <c r="K410" s="27"/>
      <c r="L410" s="21">
        <f t="shared" ref="L410" ca="1" si="122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3">SUM(G411:G416)</f>
        <v>0</v>
      </c>
      <c r="H417" s="21">
        <f t="shared" si="123"/>
        <v>0</v>
      </c>
      <c r="I417" s="21">
        <f t="shared" si="123"/>
        <v>0</v>
      </c>
      <c r="J417" s="21">
        <f t="shared" si="123"/>
        <v>0</v>
      </c>
      <c r="K417" s="27"/>
      <c r="L417" s="21">
        <f t="shared" ref="L417" ca="1" si="124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5">SUM(G418:G423)</f>
        <v>0</v>
      </c>
      <c r="H424" s="21">
        <f t="shared" si="125"/>
        <v>0</v>
      </c>
      <c r="I424" s="21">
        <f t="shared" si="125"/>
        <v>0</v>
      </c>
      <c r="J424" s="21">
        <f t="shared" si="125"/>
        <v>0</v>
      </c>
      <c r="K424" s="27"/>
      <c r="L424" s="21">
        <f t="shared" ref="L424" ca="1" si="126">SUM(L418:L426)</f>
        <v>0</v>
      </c>
    </row>
    <row r="425" spans="1:12" ht="15.75" customHeight="1" thickBot="1" x14ac:dyDescent="0.3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1105</v>
      </c>
      <c r="G425" s="34">
        <f t="shared" ref="G425:J425" si="127">G391+G395+G405+G410+G417+G424</f>
        <v>39.360000000000007</v>
      </c>
      <c r="H425" s="34">
        <f t="shared" si="127"/>
        <v>29.949999999999996</v>
      </c>
      <c r="I425" s="34">
        <f t="shared" si="127"/>
        <v>163.69</v>
      </c>
      <c r="J425" s="34">
        <f t="shared" si="127"/>
        <v>1215.0899999999999</v>
      </c>
      <c r="K425" s="35"/>
      <c r="L425" s="34">
        <f t="shared" ref="L425" ca="1" si="128">L391+L395+L405+L410+L417+L424</f>
        <v>0</v>
      </c>
    </row>
    <row r="426" spans="1:12" ht="15.6" x14ac:dyDescent="0.3">
      <c r="A426" s="22">
        <v>2</v>
      </c>
      <c r="B426" s="23">
        <v>4</v>
      </c>
      <c r="C426" s="24" t="s">
        <v>20</v>
      </c>
      <c r="D426" s="5" t="s">
        <v>21</v>
      </c>
      <c r="E426" s="58" t="s">
        <v>93</v>
      </c>
      <c r="F426" s="58">
        <v>155</v>
      </c>
      <c r="G426" s="59">
        <v>13.88</v>
      </c>
      <c r="H426" s="59">
        <v>21.47</v>
      </c>
      <c r="I426" s="59">
        <v>3.62</v>
      </c>
      <c r="J426" s="59">
        <v>263.08999999999997</v>
      </c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6" x14ac:dyDescent="0.3">
      <c r="A428" s="25"/>
      <c r="B428" s="16"/>
      <c r="C428" s="11"/>
      <c r="D428" s="7" t="s">
        <v>22</v>
      </c>
      <c r="E428" s="58" t="s">
        <v>94</v>
      </c>
      <c r="F428" s="58">
        <v>180</v>
      </c>
      <c r="G428" s="59">
        <v>2.79</v>
      </c>
      <c r="H428" s="59">
        <v>2.5499999999999998</v>
      </c>
      <c r="I428" s="59">
        <v>13.27</v>
      </c>
      <c r="J428" s="59">
        <v>78.599999999999994</v>
      </c>
      <c r="K428" s="52"/>
      <c r="L428" s="51"/>
    </row>
    <row r="429" spans="1:12" ht="15.6" x14ac:dyDescent="0.3">
      <c r="A429" s="25"/>
      <c r="B429" s="16"/>
      <c r="C429" s="11"/>
      <c r="D429" s="7" t="s">
        <v>23</v>
      </c>
      <c r="E429" s="58" t="s">
        <v>52</v>
      </c>
      <c r="F429" s="58">
        <v>40</v>
      </c>
      <c r="G429" s="59">
        <v>3.08</v>
      </c>
      <c r="H429" s="59">
        <v>0.56000000000000005</v>
      </c>
      <c r="I429" s="59">
        <v>15.08</v>
      </c>
      <c r="J429" s="59">
        <v>94</v>
      </c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375</v>
      </c>
      <c r="G433" s="21">
        <f t="shared" ref="G433:J433" si="129">SUM(G426:G432)</f>
        <v>19.75</v>
      </c>
      <c r="H433" s="21">
        <f t="shared" si="129"/>
        <v>24.58</v>
      </c>
      <c r="I433" s="21">
        <f t="shared" si="129"/>
        <v>31.97</v>
      </c>
      <c r="J433" s="21">
        <f t="shared" si="129"/>
        <v>435.68999999999994</v>
      </c>
      <c r="K433" s="27"/>
      <c r="L433" s="21">
        <f t="shared" si="116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0">SUM(G434:G436)</f>
        <v>0</v>
      </c>
      <c r="H437" s="21">
        <f t="shared" si="130"/>
        <v>0</v>
      </c>
      <c r="I437" s="21">
        <f t="shared" si="130"/>
        <v>0</v>
      </c>
      <c r="J437" s="21">
        <f t="shared" si="130"/>
        <v>0</v>
      </c>
      <c r="K437" s="27"/>
      <c r="L437" s="21">
        <f t="shared" ref="L437" ca="1" si="131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.6" x14ac:dyDescent="0.3">
      <c r="A439" s="25"/>
      <c r="B439" s="16"/>
      <c r="C439" s="11"/>
      <c r="D439" s="7" t="s">
        <v>28</v>
      </c>
      <c r="E439" s="58" t="s">
        <v>95</v>
      </c>
      <c r="F439" s="58">
        <v>200</v>
      </c>
      <c r="G439" s="59">
        <v>4.9800000000000004</v>
      </c>
      <c r="H439" s="59">
        <v>6.57</v>
      </c>
      <c r="I439" s="59">
        <v>14.71</v>
      </c>
      <c r="J439" s="59">
        <v>136.78</v>
      </c>
      <c r="K439" s="52"/>
      <c r="L439" s="51"/>
    </row>
    <row r="440" spans="1:12" ht="15.6" x14ac:dyDescent="0.3">
      <c r="A440" s="25"/>
      <c r="B440" s="16"/>
      <c r="C440" s="11"/>
      <c r="D440" s="7" t="s">
        <v>29</v>
      </c>
      <c r="E440" s="58" t="s">
        <v>96</v>
      </c>
      <c r="F440" s="58">
        <v>90</v>
      </c>
      <c r="G440" s="59">
        <v>13.27</v>
      </c>
      <c r="H440" s="59">
        <v>8.9499999999999993</v>
      </c>
      <c r="I440" s="59">
        <v>5.38</v>
      </c>
      <c r="J440" s="59">
        <v>155.26</v>
      </c>
      <c r="K440" s="52"/>
      <c r="L440" s="51"/>
    </row>
    <row r="441" spans="1:12" ht="15.6" x14ac:dyDescent="0.3">
      <c r="A441" s="25"/>
      <c r="B441" s="16"/>
      <c r="C441" s="11"/>
      <c r="D441" s="7" t="s">
        <v>30</v>
      </c>
      <c r="E441" s="58" t="s">
        <v>97</v>
      </c>
      <c r="F441" s="58">
        <v>150</v>
      </c>
      <c r="G441" s="59">
        <v>3.1949999999999998</v>
      </c>
      <c r="H441" s="59">
        <v>6.06</v>
      </c>
      <c r="I441" s="59">
        <v>23.3</v>
      </c>
      <c r="J441" s="59">
        <v>160.44999999999999</v>
      </c>
      <c r="K441" s="52"/>
      <c r="L441" s="51"/>
    </row>
    <row r="442" spans="1:12" ht="15.6" x14ac:dyDescent="0.3">
      <c r="A442" s="25"/>
      <c r="B442" s="16"/>
      <c r="C442" s="11"/>
      <c r="D442" s="7" t="s">
        <v>31</v>
      </c>
      <c r="E442" s="58" t="s">
        <v>65</v>
      </c>
      <c r="F442" s="58">
        <v>180</v>
      </c>
      <c r="G442" s="59">
        <v>7.0000000000000007E-2</v>
      </c>
      <c r="H442" s="59">
        <v>0.01</v>
      </c>
      <c r="I442" s="59">
        <v>15.31</v>
      </c>
      <c r="J442" s="59">
        <v>61.62</v>
      </c>
      <c r="K442" s="52"/>
      <c r="L442" s="51"/>
    </row>
    <row r="443" spans="1:12" ht="15.6" x14ac:dyDescent="0.3">
      <c r="A443" s="25"/>
      <c r="B443" s="16"/>
      <c r="C443" s="11"/>
      <c r="D443" s="7" t="s">
        <v>32</v>
      </c>
      <c r="E443" s="58" t="s">
        <v>51</v>
      </c>
      <c r="F443" s="58">
        <v>50</v>
      </c>
      <c r="G443" s="59">
        <v>3.1</v>
      </c>
      <c r="H443" s="59">
        <v>0.6</v>
      </c>
      <c r="I443" s="59">
        <v>15.1</v>
      </c>
      <c r="J443" s="59">
        <v>130</v>
      </c>
      <c r="K443" s="52"/>
      <c r="L443" s="51"/>
    </row>
    <row r="444" spans="1:12" ht="15.6" x14ac:dyDescent="0.3">
      <c r="A444" s="25"/>
      <c r="B444" s="16"/>
      <c r="C444" s="11"/>
      <c r="D444" s="7" t="s">
        <v>33</v>
      </c>
      <c r="E444" s="58" t="s">
        <v>52</v>
      </c>
      <c r="F444" s="58">
        <v>60</v>
      </c>
      <c r="G444" s="59">
        <v>3.1</v>
      </c>
      <c r="H444" s="59">
        <v>0.7</v>
      </c>
      <c r="I444" s="59">
        <v>15.2</v>
      </c>
      <c r="J444" s="59">
        <v>141</v>
      </c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:J447" si="132">SUM(G438:G446)</f>
        <v>27.715000000000003</v>
      </c>
      <c r="H447" s="21">
        <f t="shared" si="132"/>
        <v>22.89</v>
      </c>
      <c r="I447" s="21">
        <f t="shared" si="132"/>
        <v>89</v>
      </c>
      <c r="J447" s="21">
        <f t="shared" si="132"/>
        <v>785.1099999999999</v>
      </c>
      <c r="K447" s="27"/>
      <c r="L447" s="21">
        <f t="shared" ref="L447" ca="1" si="133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4">SUM(G448:G451)</f>
        <v>0</v>
      </c>
      <c r="H452" s="21">
        <f t="shared" si="134"/>
        <v>0</v>
      </c>
      <c r="I452" s="21">
        <f t="shared" si="134"/>
        <v>0</v>
      </c>
      <c r="J452" s="21">
        <f t="shared" si="134"/>
        <v>0</v>
      </c>
      <c r="K452" s="27"/>
      <c r="L452" s="21">
        <f t="shared" ref="L452" ca="1" si="135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6">SUM(G453:G458)</f>
        <v>0</v>
      </c>
      <c r="H459" s="21">
        <f t="shared" si="136"/>
        <v>0</v>
      </c>
      <c r="I459" s="21">
        <f t="shared" si="136"/>
        <v>0</v>
      </c>
      <c r="J459" s="21">
        <f t="shared" si="136"/>
        <v>0</v>
      </c>
      <c r="K459" s="27"/>
      <c r="L459" s="21">
        <f t="shared" ref="L459" ca="1" si="137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38">SUM(G460:G465)</f>
        <v>0</v>
      </c>
      <c r="H466" s="21">
        <f t="shared" si="138"/>
        <v>0</v>
      </c>
      <c r="I466" s="21">
        <f t="shared" si="138"/>
        <v>0</v>
      </c>
      <c r="J466" s="21">
        <f t="shared" si="138"/>
        <v>0</v>
      </c>
      <c r="K466" s="27"/>
      <c r="L466" s="21">
        <f t="shared" ref="L466" ca="1" si="139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1105</v>
      </c>
      <c r="G467" s="34">
        <f t="shared" ref="G467:J467" si="140">G433+G437+G447+G452+G459+G466</f>
        <v>47.465000000000003</v>
      </c>
      <c r="H467" s="34">
        <f t="shared" si="140"/>
        <v>47.47</v>
      </c>
      <c r="I467" s="34">
        <f t="shared" si="140"/>
        <v>120.97</v>
      </c>
      <c r="J467" s="34">
        <f t="shared" si="140"/>
        <v>1220.7999999999997</v>
      </c>
      <c r="K467" s="35"/>
      <c r="L467" s="34">
        <f t="shared" ref="L467" ca="1" si="141">L433+L437+L447+L452+L459+L466</f>
        <v>0</v>
      </c>
    </row>
    <row r="468" spans="1:12" ht="15.6" x14ac:dyDescent="0.3">
      <c r="A468" s="22">
        <v>2</v>
      </c>
      <c r="B468" s="23">
        <v>5</v>
      </c>
      <c r="C468" s="24" t="s">
        <v>20</v>
      </c>
      <c r="D468" s="5" t="s">
        <v>21</v>
      </c>
      <c r="E468" s="58" t="s">
        <v>91</v>
      </c>
      <c r="F468" s="58">
        <v>155</v>
      </c>
      <c r="G468" s="59">
        <v>4.58</v>
      </c>
      <c r="H468" s="59">
        <v>5.5</v>
      </c>
      <c r="I468" s="59">
        <v>25.98</v>
      </c>
      <c r="J468" s="59">
        <v>172.09</v>
      </c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6" x14ac:dyDescent="0.3">
      <c r="A470" s="25"/>
      <c r="B470" s="16"/>
      <c r="C470" s="11"/>
      <c r="D470" s="7" t="s">
        <v>22</v>
      </c>
      <c r="E470" s="58" t="s">
        <v>82</v>
      </c>
      <c r="F470" s="58">
        <v>180</v>
      </c>
      <c r="G470" s="59">
        <v>3.39</v>
      </c>
      <c r="H470" s="59">
        <v>3.54</v>
      </c>
      <c r="I470" s="59">
        <v>23.38</v>
      </c>
      <c r="J470" s="63">
        <v>138.66</v>
      </c>
      <c r="K470" s="52"/>
      <c r="L470" s="51"/>
    </row>
    <row r="471" spans="1:12" ht="15.6" x14ac:dyDescent="0.3">
      <c r="A471" s="25"/>
      <c r="B471" s="16"/>
      <c r="C471" s="11"/>
      <c r="D471" s="7" t="s">
        <v>23</v>
      </c>
      <c r="E471" s="58" t="s">
        <v>52</v>
      </c>
      <c r="F471" s="58">
        <v>40</v>
      </c>
      <c r="G471" s="59">
        <v>3.08</v>
      </c>
      <c r="H471" s="59">
        <v>0.56000000000000005</v>
      </c>
      <c r="I471" s="59">
        <v>15.08</v>
      </c>
      <c r="J471" s="59">
        <v>94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375</v>
      </c>
      <c r="G475" s="21">
        <f t="shared" ref="G475:J475" si="142">SUM(G468:G474)</f>
        <v>11.05</v>
      </c>
      <c r="H475" s="21">
        <f t="shared" si="142"/>
        <v>9.6</v>
      </c>
      <c r="I475" s="21">
        <f t="shared" si="142"/>
        <v>64.44</v>
      </c>
      <c r="J475" s="21">
        <f t="shared" si="142"/>
        <v>404.75</v>
      </c>
      <c r="K475" s="27"/>
      <c r="L475" s="21">
        <f t="shared" ref="L475:L517" si="14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4">SUM(G476:G478)</f>
        <v>0</v>
      </c>
      <c r="H479" s="21">
        <f t="shared" si="144"/>
        <v>0</v>
      </c>
      <c r="I479" s="21">
        <f t="shared" si="144"/>
        <v>0</v>
      </c>
      <c r="J479" s="21">
        <f t="shared" si="144"/>
        <v>0</v>
      </c>
      <c r="K479" s="27"/>
      <c r="L479" s="21">
        <f t="shared" ref="L479" ca="1" si="145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.6" x14ac:dyDescent="0.3">
      <c r="A481" s="25"/>
      <c r="B481" s="16"/>
      <c r="C481" s="11"/>
      <c r="D481" s="7" t="s">
        <v>28</v>
      </c>
      <c r="E481" s="58" t="s">
        <v>67</v>
      </c>
      <c r="F481" s="58">
        <v>200</v>
      </c>
      <c r="G481" s="59">
        <v>5</v>
      </c>
      <c r="H481" s="59">
        <v>11.3</v>
      </c>
      <c r="I481" s="59">
        <v>32.4</v>
      </c>
      <c r="J481" s="59">
        <v>149.6</v>
      </c>
      <c r="K481" s="52"/>
      <c r="L481" s="51"/>
    </row>
    <row r="482" spans="1:12" ht="15.6" x14ac:dyDescent="0.3">
      <c r="A482" s="25"/>
      <c r="B482" s="16"/>
      <c r="C482" s="11"/>
      <c r="D482" s="7" t="s">
        <v>29</v>
      </c>
      <c r="E482" s="58" t="s">
        <v>83</v>
      </c>
      <c r="F482" s="58">
        <v>90</v>
      </c>
      <c r="G482" s="59">
        <v>25.94</v>
      </c>
      <c r="H482" s="59">
        <v>31.29</v>
      </c>
      <c r="I482" s="59">
        <v>4.09</v>
      </c>
      <c r="J482" s="59">
        <v>401.72</v>
      </c>
      <c r="K482" s="52"/>
      <c r="L482" s="51"/>
    </row>
    <row r="483" spans="1:12" ht="15.6" x14ac:dyDescent="0.3">
      <c r="A483" s="25"/>
      <c r="B483" s="16"/>
      <c r="C483" s="11"/>
      <c r="D483" s="7" t="s">
        <v>30</v>
      </c>
      <c r="E483" s="58" t="s">
        <v>102</v>
      </c>
      <c r="F483" s="58">
        <v>150</v>
      </c>
      <c r="G483" s="59">
        <v>5.5</v>
      </c>
      <c r="H483" s="59">
        <v>5.3</v>
      </c>
      <c r="I483" s="59">
        <v>35.299999999999997</v>
      </c>
      <c r="J483" s="59">
        <v>211.1</v>
      </c>
      <c r="K483" s="52"/>
      <c r="L483" s="51"/>
    </row>
    <row r="484" spans="1:12" ht="15.6" x14ac:dyDescent="0.3">
      <c r="A484" s="25"/>
      <c r="B484" s="16"/>
      <c r="C484" s="11"/>
      <c r="D484" s="7" t="s">
        <v>31</v>
      </c>
      <c r="E484" s="58" t="s">
        <v>50</v>
      </c>
      <c r="F484" s="58">
        <v>180</v>
      </c>
      <c r="G484" s="59">
        <v>0.2</v>
      </c>
      <c r="H484" s="59">
        <v>0</v>
      </c>
      <c r="I484" s="59">
        <v>15</v>
      </c>
      <c r="J484" s="59">
        <v>60</v>
      </c>
      <c r="K484" s="52"/>
      <c r="L484" s="51"/>
    </row>
    <row r="485" spans="1:12" ht="15.6" x14ac:dyDescent="0.3">
      <c r="A485" s="25"/>
      <c r="B485" s="16"/>
      <c r="C485" s="11"/>
      <c r="D485" s="7" t="s">
        <v>32</v>
      </c>
      <c r="E485" s="58" t="s">
        <v>52</v>
      </c>
      <c r="F485" s="58">
        <v>60</v>
      </c>
      <c r="G485" s="59">
        <v>3.1</v>
      </c>
      <c r="H485" s="59">
        <v>0.7</v>
      </c>
      <c r="I485" s="59">
        <v>15.2</v>
      </c>
      <c r="J485" s="59">
        <v>141</v>
      </c>
      <c r="K485" s="52"/>
      <c r="L485" s="51"/>
    </row>
    <row r="486" spans="1:12" ht="15.6" x14ac:dyDescent="0.3">
      <c r="A486" s="25"/>
      <c r="B486" s="16"/>
      <c r="C486" s="11"/>
      <c r="D486" s="7" t="s">
        <v>33</v>
      </c>
      <c r="E486" s="58" t="s">
        <v>51</v>
      </c>
      <c r="F486" s="58">
        <v>50</v>
      </c>
      <c r="G486" s="59">
        <v>3.1</v>
      </c>
      <c r="H486" s="59">
        <v>0.6</v>
      </c>
      <c r="I486" s="59">
        <v>15.1</v>
      </c>
      <c r="J486" s="59">
        <v>130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:J489" si="146">SUM(G480:G488)</f>
        <v>42.84</v>
      </c>
      <c r="H489" s="21">
        <f t="shared" si="146"/>
        <v>49.190000000000005</v>
      </c>
      <c r="I489" s="21">
        <f t="shared" si="146"/>
        <v>117.08999999999999</v>
      </c>
      <c r="J489" s="21">
        <f t="shared" si="146"/>
        <v>1093.42</v>
      </c>
      <c r="K489" s="27"/>
      <c r="L489" s="21">
        <f t="shared" ref="L489" ca="1" si="14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8">SUM(G490:G493)</f>
        <v>0</v>
      </c>
      <c r="H494" s="21">
        <f t="shared" si="148"/>
        <v>0</v>
      </c>
      <c r="I494" s="21">
        <f t="shared" si="148"/>
        <v>0</v>
      </c>
      <c r="J494" s="21">
        <f t="shared" si="148"/>
        <v>0</v>
      </c>
      <c r="K494" s="27"/>
      <c r="L494" s="21">
        <f t="shared" ref="L494" ca="1" si="149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0">SUM(G495:G500)</f>
        <v>0</v>
      </c>
      <c r="H501" s="21">
        <f t="shared" si="150"/>
        <v>0</v>
      </c>
      <c r="I501" s="21">
        <f t="shared" si="150"/>
        <v>0</v>
      </c>
      <c r="J501" s="21">
        <f t="shared" si="150"/>
        <v>0</v>
      </c>
      <c r="K501" s="27"/>
      <c r="L501" s="21">
        <f t="shared" ref="L501" ca="1" si="151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2">SUM(G502:G507)</f>
        <v>0</v>
      </c>
      <c r="H508" s="21">
        <f t="shared" si="152"/>
        <v>0</v>
      </c>
      <c r="I508" s="21">
        <f t="shared" si="152"/>
        <v>0</v>
      </c>
      <c r="J508" s="21">
        <f t="shared" si="152"/>
        <v>0</v>
      </c>
      <c r="K508" s="27"/>
      <c r="L508" s="21">
        <f t="shared" ref="L508" ca="1" si="153">SUM(L502:L510)</f>
        <v>0</v>
      </c>
    </row>
    <row r="509" spans="1:12" ht="15.75" customHeight="1" thickBot="1" x14ac:dyDescent="0.3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1105</v>
      </c>
      <c r="G509" s="34">
        <f t="shared" ref="G509:J509" si="154">G475+G479+G489+G494+G501+G508</f>
        <v>53.89</v>
      </c>
      <c r="H509" s="34">
        <f t="shared" si="154"/>
        <v>58.790000000000006</v>
      </c>
      <c r="I509" s="34">
        <f t="shared" si="154"/>
        <v>181.52999999999997</v>
      </c>
      <c r="J509" s="34">
        <f t="shared" si="154"/>
        <v>1498.17</v>
      </c>
      <c r="K509" s="35"/>
      <c r="L509" s="34">
        <f t="shared" ref="L509" ca="1" si="155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6">SUM(G510:G516)</f>
        <v>0</v>
      </c>
      <c r="H517" s="21">
        <f t="shared" si="156"/>
        <v>0</v>
      </c>
      <c r="I517" s="21">
        <f t="shared" si="156"/>
        <v>0</v>
      </c>
      <c r="J517" s="21">
        <f t="shared" si="156"/>
        <v>0</v>
      </c>
      <c r="K517" s="27"/>
      <c r="L517" s="21">
        <f t="shared" si="14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7">SUM(G518:G520)</f>
        <v>0</v>
      </c>
      <c r="H521" s="21">
        <f t="shared" si="157"/>
        <v>0</v>
      </c>
      <c r="I521" s="21">
        <f t="shared" si="157"/>
        <v>0</v>
      </c>
      <c r="J521" s="21">
        <f t="shared" si="157"/>
        <v>0</v>
      </c>
      <c r="K521" s="27"/>
      <c r="L521" s="21">
        <f t="shared" ref="L521" ca="1" si="158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59">SUM(G522:G530)</f>
        <v>0</v>
      </c>
      <c r="H531" s="21">
        <f t="shared" si="159"/>
        <v>0</v>
      </c>
      <c r="I531" s="21">
        <f t="shared" si="159"/>
        <v>0</v>
      </c>
      <c r="J531" s="21">
        <f t="shared" si="159"/>
        <v>0</v>
      </c>
      <c r="K531" s="27"/>
      <c r="L531" s="21">
        <f t="shared" ref="L531" ca="1" si="160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1">SUM(G532:G535)</f>
        <v>0</v>
      </c>
      <c r="H536" s="21">
        <f t="shared" si="161"/>
        <v>0</v>
      </c>
      <c r="I536" s="21">
        <f t="shared" si="161"/>
        <v>0</v>
      </c>
      <c r="J536" s="21">
        <f t="shared" si="161"/>
        <v>0</v>
      </c>
      <c r="K536" s="27"/>
      <c r="L536" s="21">
        <f t="shared" ref="L536" ca="1" si="162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3">SUM(G537:G542)</f>
        <v>0</v>
      </c>
      <c r="H543" s="21">
        <f t="shared" si="163"/>
        <v>0</v>
      </c>
      <c r="I543" s="21">
        <f t="shared" si="163"/>
        <v>0</v>
      </c>
      <c r="J543" s="21">
        <f t="shared" si="163"/>
        <v>0</v>
      </c>
      <c r="K543" s="27"/>
      <c r="L543" s="21">
        <f t="shared" ref="L543" ca="1" si="164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5">SUM(G544:G549)</f>
        <v>0</v>
      </c>
      <c r="H550" s="21">
        <f t="shared" si="165"/>
        <v>0</v>
      </c>
      <c r="I550" s="21">
        <f t="shared" si="165"/>
        <v>0</v>
      </c>
      <c r="J550" s="21">
        <f t="shared" si="165"/>
        <v>0</v>
      </c>
      <c r="K550" s="27"/>
      <c r="L550" s="21">
        <f t="shared" ref="L550" ca="1" si="166">SUM(L544:L552)</f>
        <v>0</v>
      </c>
    </row>
    <row r="551" spans="1:12" ht="15.75" customHeight="1" thickBot="1" x14ac:dyDescent="0.3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:J551" si="167">G517+G521+G531+G536+G543+G550</f>
        <v>0</v>
      </c>
      <c r="H551" s="34">
        <f t="shared" si="167"/>
        <v>0</v>
      </c>
      <c r="I551" s="34">
        <f t="shared" si="167"/>
        <v>0</v>
      </c>
      <c r="J551" s="34">
        <f t="shared" si="167"/>
        <v>0</v>
      </c>
      <c r="K551" s="35"/>
      <c r="L551" s="34">
        <f t="shared" ref="L551" ca="1" si="168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69">SUM(G552:G558)</f>
        <v>0</v>
      </c>
      <c r="H559" s="21">
        <f t="shared" si="169"/>
        <v>0</v>
      </c>
      <c r="I559" s="21">
        <f t="shared" si="169"/>
        <v>0</v>
      </c>
      <c r="J559" s="21">
        <f t="shared" si="169"/>
        <v>0</v>
      </c>
      <c r="K559" s="27"/>
      <c r="L559" s="21">
        <f t="shared" ref="L559" si="170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1">SUM(G560:G562)</f>
        <v>0</v>
      </c>
      <c r="H563" s="21">
        <f t="shared" si="171"/>
        <v>0</v>
      </c>
      <c r="I563" s="21">
        <f t="shared" si="171"/>
        <v>0</v>
      </c>
      <c r="J563" s="21">
        <f t="shared" si="171"/>
        <v>0</v>
      </c>
      <c r="K563" s="27"/>
      <c r="L563" s="21">
        <f t="shared" ref="L563" ca="1" si="172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3">SUM(G564:G572)</f>
        <v>0</v>
      </c>
      <c r="H573" s="21">
        <f t="shared" si="173"/>
        <v>0</v>
      </c>
      <c r="I573" s="21">
        <f t="shared" si="173"/>
        <v>0</v>
      </c>
      <c r="J573" s="21">
        <f t="shared" si="173"/>
        <v>0</v>
      </c>
      <c r="K573" s="27"/>
      <c r="L573" s="21">
        <f t="shared" ref="L573" ca="1" si="174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5">SUM(G574:G577)</f>
        <v>0</v>
      </c>
      <c r="H578" s="21">
        <f t="shared" si="175"/>
        <v>0</v>
      </c>
      <c r="I578" s="21">
        <f t="shared" si="175"/>
        <v>0</v>
      </c>
      <c r="J578" s="21">
        <f t="shared" si="175"/>
        <v>0</v>
      </c>
      <c r="K578" s="27"/>
      <c r="L578" s="21">
        <f t="shared" ref="L578" ca="1" si="176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7">SUM(G579:G584)</f>
        <v>0</v>
      </c>
      <c r="H585" s="21">
        <f t="shared" si="177"/>
        <v>0</v>
      </c>
      <c r="I585" s="21">
        <f t="shared" si="177"/>
        <v>0</v>
      </c>
      <c r="J585" s="21">
        <f t="shared" si="177"/>
        <v>0</v>
      </c>
      <c r="K585" s="27"/>
      <c r="L585" s="21">
        <f t="shared" ref="L585" ca="1" si="178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79">SUM(G586:G591)</f>
        <v>0</v>
      </c>
      <c r="H592" s="21">
        <f t="shared" si="179"/>
        <v>0</v>
      </c>
      <c r="I592" s="21">
        <f t="shared" si="179"/>
        <v>0</v>
      </c>
      <c r="J592" s="21">
        <f t="shared" si="179"/>
        <v>0</v>
      </c>
      <c r="K592" s="27"/>
      <c r="L592" s="21">
        <f t="shared" ref="L592" ca="1" si="180">SUM(L586:L594)</f>
        <v>0</v>
      </c>
    </row>
    <row r="593" spans="1:12" ht="15" thickBot="1" x14ac:dyDescent="0.3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:J593" si="181">G559+G563+G573+G578+G585+G592</f>
        <v>0</v>
      </c>
      <c r="H593" s="40">
        <f t="shared" si="181"/>
        <v>0</v>
      </c>
      <c r="I593" s="40">
        <f t="shared" si="181"/>
        <v>0</v>
      </c>
      <c r="J593" s="40">
        <f t="shared" si="181"/>
        <v>0</v>
      </c>
      <c r="K593" s="41"/>
      <c r="L593" s="34">
        <f ca="1">L559+L563+L573+L578+L585+L592</f>
        <v>0</v>
      </c>
    </row>
    <row r="594" spans="1:12" ht="13.8" thickBot="1" x14ac:dyDescent="0.3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1108.6363636363637</v>
      </c>
      <c r="G594" s="42">
        <f t="shared" ref="G594:L594" si="18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45.36063636363636</v>
      </c>
      <c r="H594" s="42">
        <f t="shared" si="182"/>
        <v>40.858181818181819</v>
      </c>
      <c r="I594" s="42">
        <f t="shared" si="182"/>
        <v>153.52545454545455</v>
      </c>
      <c r="J594" s="42">
        <f t="shared" si="182"/>
        <v>1268.9281818181817</v>
      </c>
      <c r="K594" s="42"/>
      <c r="L594" s="42" t="e">
        <f t="shared" ca="1" si="182"/>
        <v>#DIV/0!</v>
      </c>
    </row>
  </sheetData>
  <sheetProtection sheet="1" objects="1" scenarios="1"/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N494" sqref="N49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/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7.399999999999999" x14ac:dyDescent="0.25">
      <c r="A2" s="43" t="s">
        <v>6</v>
      </c>
      <c r="C2" s="2"/>
      <c r="G2" s="2" t="s">
        <v>18</v>
      </c>
      <c r="H2" s="73" t="s">
        <v>46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24</v>
      </c>
      <c r="I3" s="55">
        <v>1</v>
      </c>
      <c r="J3" s="56">
        <v>2024</v>
      </c>
      <c r="K3" s="1"/>
    </row>
    <row r="4" spans="1:12" ht="13.8" thickBot="1" x14ac:dyDescent="0.3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46.8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53</v>
      </c>
      <c r="F6" s="58">
        <v>155</v>
      </c>
      <c r="G6" s="59">
        <v>21.97</v>
      </c>
      <c r="H6" s="59">
        <v>9.11</v>
      </c>
      <c r="I6" s="59">
        <v>21.88</v>
      </c>
      <c r="J6" s="59">
        <v>257.32</v>
      </c>
      <c r="K6" s="60" t="s">
        <v>54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46.8" x14ac:dyDescent="0.3">
      <c r="A8" s="25"/>
      <c r="B8" s="16"/>
      <c r="C8" s="11"/>
      <c r="D8" s="7" t="s">
        <v>22</v>
      </c>
      <c r="E8" s="58" t="s">
        <v>50</v>
      </c>
      <c r="F8" s="58">
        <v>180</v>
      </c>
      <c r="G8" s="59">
        <v>0.108</v>
      </c>
      <c r="H8" s="59">
        <v>0</v>
      </c>
      <c r="I8" s="59">
        <v>10.85</v>
      </c>
      <c r="J8" s="59">
        <v>44</v>
      </c>
      <c r="K8" s="58" t="s">
        <v>55</v>
      </c>
      <c r="L8" s="51"/>
    </row>
    <row r="9" spans="1:12" ht="15.6" x14ac:dyDescent="0.3">
      <c r="A9" s="25"/>
      <c r="B9" s="16"/>
      <c r="C9" s="11"/>
      <c r="D9" s="7" t="s">
        <v>23</v>
      </c>
      <c r="E9" s="58" t="s">
        <v>52</v>
      </c>
      <c r="F9" s="58">
        <v>40</v>
      </c>
      <c r="G9" s="59">
        <v>3.08</v>
      </c>
      <c r="H9" s="59">
        <v>0.56000000000000005</v>
      </c>
      <c r="I9" s="59">
        <v>15.08</v>
      </c>
      <c r="J9" s="59">
        <v>94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25.158000000000001</v>
      </c>
      <c r="H13" s="21">
        <f t="shared" si="0"/>
        <v>9.67</v>
      </c>
      <c r="I13" s="21">
        <f t="shared" si="0"/>
        <v>47.809999999999995</v>
      </c>
      <c r="J13" s="21">
        <f t="shared" si="0"/>
        <v>395.32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46.8" x14ac:dyDescent="0.3">
      <c r="A19" s="25"/>
      <c r="B19" s="16"/>
      <c r="C19" s="11"/>
      <c r="D19" s="7" t="s">
        <v>28</v>
      </c>
      <c r="E19" s="58" t="s">
        <v>47</v>
      </c>
      <c r="F19" s="58">
        <v>200</v>
      </c>
      <c r="G19" s="59">
        <v>1.67</v>
      </c>
      <c r="H19" s="59">
        <v>5.0599999999999996</v>
      </c>
      <c r="I19" s="59">
        <v>8.51</v>
      </c>
      <c r="J19" s="59">
        <v>86.26</v>
      </c>
      <c r="K19" s="58" t="s">
        <v>56</v>
      </c>
      <c r="L19" s="51"/>
    </row>
    <row r="20" spans="1:12" ht="46.8" x14ac:dyDescent="0.3">
      <c r="A20" s="25"/>
      <c r="B20" s="16"/>
      <c r="C20" s="11"/>
      <c r="D20" s="7" t="s">
        <v>29</v>
      </c>
      <c r="E20" s="58" t="s">
        <v>48</v>
      </c>
      <c r="F20" s="58">
        <v>90</v>
      </c>
      <c r="G20" s="59">
        <v>8.25</v>
      </c>
      <c r="H20" s="59">
        <v>12.19</v>
      </c>
      <c r="I20" s="59">
        <v>8.5</v>
      </c>
      <c r="J20" s="59">
        <v>176.7</v>
      </c>
      <c r="K20" s="58" t="s">
        <v>57</v>
      </c>
      <c r="L20" s="51"/>
    </row>
    <row r="21" spans="1:12" ht="46.8" x14ac:dyDescent="0.3">
      <c r="A21" s="25"/>
      <c r="B21" s="16"/>
      <c r="C21" s="11"/>
      <c r="D21" s="7" t="s">
        <v>30</v>
      </c>
      <c r="E21" s="58" t="s">
        <v>49</v>
      </c>
      <c r="F21" s="58">
        <v>150</v>
      </c>
      <c r="G21" s="59">
        <v>9.27</v>
      </c>
      <c r="H21" s="59">
        <v>5.33</v>
      </c>
      <c r="I21" s="59">
        <v>36.869999999999997</v>
      </c>
      <c r="J21" s="59">
        <v>231.78</v>
      </c>
      <c r="K21" s="58" t="s">
        <v>58</v>
      </c>
      <c r="L21" s="51"/>
    </row>
    <row r="22" spans="1:12" ht="46.8" x14ac:dyDescent="0.3">
      <c r="A22" s="25"/>
      <c r="B22" s="16"/>
      <c r="C22" s="11"/>
      <c r="D22" s="7" t="s">
        <v>31</v>
      </c>
      <c r="E22" s="58" t="s">
        <v>50</v>
      </c>
      <c r="F22" s="58">
        <v>180</v>
      </c>
      <c r="G22" s="59">
        <v>0.108</v>
      </c>
      <c r="H22" s="59">
        <v>0</v>
      </c>
      <c r="I22" s="59">
        <v>10.85</v>
      </c>
      <c r="J22" s="59">
        <v>44</v>
      </c>
      <c r="K22" s="58" t="s">
        <v>55</v>
      </c>
      <c r="L22" s="51"/>
    </row>
    <row r="23" spans="1:12" ht="15.6" x14ac:dyDescent="0.3">
      <c r="A23" s="25"/>
      <c r="B23" s="16"/>
      <c r="C23" s="11"/>
      <c r="D23" s="7" t="s">
        <v>32</v>
      </c>
      <c r="E23" s="58" t="s">
        <v>51</v>
      </c>
      <c r="F23" s="58">
        <v>50</v>
      </c>
      <c r="G23" s="59">
        <v>3.1</v>
      </c>
      <c r="H23" s="59">
        <v>0.6</v>
      </c>
      <c r="I23" s="59">
        <v>15.1</v>
      </c>
      <c r="J23" s="59">
        <v>130</v>
      </c>
      <c r="K23" s="52"/>
      <c r="L23" s="51"/>
    </row>
    <row r="24" spans="1:12" ht="15.6" x14ac:dyDescent="0.3">
      <c r="A24" s="25"/>
      <c r="B24" s="16"/>
      <c r="C24" s="11"/>
      <c r="D24" s="7" t="s">
        <v>33</v>
      </c>
      <c r="E24" s="58" t="s">
        <v>52</v>
      </c>
      <c r="F24" s="58">
        <v>60</v>
      </c>
      <c r="G24" s="59">
        <v>3.1</v>
      </c>
      <c r="H24" s="59">
        <v>0.7</v>
      </c>
      <c r="I24" s="59">
        <v>15.2</v>
      </c>
      <c r="J24" s="59">
        <v>141</v>
      </c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25.498000000000001</v>
      </c>
      <c r="H27" s="21">
        <f t="shared" si="3"/>
        <v>23.88</v>
      </c>
      <c r="I27" s="21">
        <f t="shared" si="3"/>
        <v>95.029999999999987</v>
      </c>
      <c r="J27" s="21">
        <f t="shared" si="3"/>
        <v>809.74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1105</v>
      </c>
      <c r="G47" s="34">
        <f t="shared" ref="G47:J47" si="7">G13+G17+G27+G32+G39+G46</f>
        <v>50.656000000000006</v>
      </c>
      <c r="H47" s="34">
        <f t="shared" si="7"/>
        <v>33.549999999999997</v>
      </c>
      <c r="I47" s="34">
        <f t="shared" si="7"/>
        <v>142.83999999999997</v>
      </c>
      <c r="J47" s="34">
        <f t="shared" si="7"/>
        <v>1205.06</v>
      </c>
      <c r="K47" s="35"/>
      <c r="L47" s="34">
        <f ca="1">L13+L17+L27+L32+L39+L46</f>
        <v>0</v>
      </c>
    </row>
    <row r="48" spans="1:12" ht="46.8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58">
        <v>155</v>
      </c>
      <c r="G48" s="59">
        <v>4.6900000000000004</v>
      </c>
      <c r="H48" s="59">
        <v>6.09</v>
      </c>
      <c r="I48" s="59">
        <v>23.55</v>
      </c>
      <c r="J48" s="59">
        <v>168.2</v>
      </c>
      <c r="K48" s="58" t="s">
        <v>62</v>
      </c>
      <c r="L48" s="48"/>
    </row>
    <row r="49" spans="1:12" ht="14.4" x14ac:dyDescent="0.3">
      <c r="A49" s="15"/>
      <c r="B49" s="16"/>
      <c r="C49" s="11"/>
      <c r="D49" s="6"/>
      <c r="E49" s="52"/>
      <c r="F49" s="51"/>
      <c r="G49" s="51"/>
      <c r="H49" s="51"/>
      <c r="I49" s="51"/>
      <c r="J49" s="51"/>
      <c r="K49" s="52"/>
      <c r="L49" s="51"/>
    </row>
    <row r="50" spans="1:12" ht="46.8" x14ac:dyDescent="0.3">
      <c r="A50" s="15"/>
      <c r="B50" s="16"/>
      <c r="C50" s="11"/>
      <c r="D50" s="7" t="s">
        <v>22</v>
      </c>
      <c r="E50" s="58" t="s">
        <v>60</v>
      </c>
      <c r="F50" s="58">
        <v>180</v>
      </c>
      <c r="G50" s="59">
        <v>2.52</v>
      </c>
      <c r="H50" s="59">
        <v>2.87</v>
      </c>
      <c r="I50" s="59">
        <v>17.75</v>
      </c>
      <c r="J50" s="59">
        <v>106.93</v>
      </c>
      <c r="K50" s="58" t="s">
        <v>61</v>
      </c>
      <c r="L50" s="51"/>
    </row>
    <row r="51" spans="1:12" ht="15.6" x14ac:dyDescent="0.3">
      <c r="A51" s="15"/>
      <c r="B51" s="16"/>
      <c r="C51" s="11"/>
      <c r="D51" s="7" t="s">
        <v>23</v>
      </c>
      <c r="E51" s="58" t="s">
        <v>52</v>
      </c>
      <c r="F51" s="58">
        <v>40</v>
      </c>
      <c r="G51" s="59">
        <v>3.08</v>
      </c>
      <c r="H51" s="59">
        <v>0.56000000000000005</v>
      </c>
      <c r="I51" s="59">
        <v>15.08</v>
      </c>
      <c r="J51" s="59">
        <v>94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375</v>
      </c>
      <c r="G55" s="21">
        <f t="shared" ref="G55:J55" si="8">SUM(G48:G54)</f>
        <v>10.290000000000001</v>
      </c>
      <c r="H55" s="21">
        <f t="shared" si="8"/>
        <v>9.5200000000000014</v>
      </c>
      <c r="I55" s="21">
        <f t="shared" si="8"/>
        <v>56.379999999999995</v>
      </c>
      <c r="J55" s="21">
        <f t="shared" si="8"/>
        <v>369.13</v>
      </c>
      <c r="K55" s="27"/>
      <c r="L55" s="21">
        <f t="shared" ref="L55:L97" si="9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6" x14ac:dyDescent="0.3">
      <c r="A61" s="15"/>
      <c r="B61" s="16"/>
      <c r="C61" s="11"/>
      <c r="D61" s="7" t="s">
        <v>28</v>
      </c>
      <c r="E61" s="58" t="s">
        <v>63</v>
      </c>
      <c r="F61" s="58">
        <v>200</v>
      </c>
      <c r="G61" s="59">
        <v>1.52</v>
      </c>
      <c r="H61" s="59">
        <v>5.33</v>
      </c>
      <c r="I61" s="59">
        <v>8.65</v>
      </c>
      <c r="J61" s="59">
        <v>88.89</v>
      </c>
      <c r="K61" s="52"/>
      <c r="L61" s="51"/>
    </row>
    <row r="62" spans="1:12" ht="15.6" x14ac:dyDescent="0.3">
      <c r="A62" s="15"/>
      <c r="B62" s="16"/>
      <c r="C62" s="11"/>
      <c r="D62" s="7" t="s">
        <v>29</v>
      </c>
      <c r="E62" s="58" t="s">
        <v>64</v>
      </c>
      <c r="F62" s="58">
        <v>210</v>
      </c>
      <c r="G62" s="59">
        <v>24.33</v>
      </c>
      <c r="H62" s="59">
        <v>20.69</v>
      </c>
      <c r="I62" s="59">
        <v>33.71</v>
      </c>
      <c r="J62" s="59">
        <v>418.37</v>
      </c>
      <c r="K62" s="52"/>
      <c r="L62" s="51"/>
    </row>
    <row r="63" spans="1:12" ht="15.6" x14ac:dyDescent="0.3">
      <c r="A63" s="15"/>
      <c r="B63" s="16"/>
      <c r="C63" s="11"/>
      <c r="D63" s="7" t="s">
        <v>30</v>
      </c>
      <c r="E63" s="58" t="s">
        <v>65</v>
      </c>
      <c r="F63" s="58">
        <v>180</v>
      </c>
      <c r="G63" s="59">
        <v>7.0000000000000007E-2</v>
      </c>
      <c r="H63" s="59">
        <v>0.01</v>
      </c>
      <c r="I63" s="59">
        <v>15.31</v>
      </c>
      <c r="J63" s="59">
        <v>61.62</v>
      </c>
      <c r="K63" s="52"/>
      <c r="L63" s="51"/>
    </row>
    <row r="64" spans="1:12" ht="15.6" x14ac:dyDescent="0.3">
      <c r="A64" s="15"/>
      <c r="B64" s="16"/>
      <c r="C64" s="11"/>
      <c r="D64" s="7" t="s">
        <v>31</v>
      </c>
      <c r="E64" s="58" t="s">
        <v>51</v>
      </c>
      <c r="F64" s="58">
        <v>50</v>
      </c>
      <c r="G64" s="59">
        <v>3.1</v>
      </c>
      <c r="H64" s="59">
        <v>0.6</v>
      </c>
      <c r="I64" s="59">
        <v>15.1</v>
      </c>
      <c r="J64" s="59">
        <v>130</v>
      </c>
      <c r="K64" s="52"/>
      <c r="L64" s="51"/>
    </row>
    <row r="65" spans="1:12" ht="15.6" x14ac:dyDescent="0.3">
      <c r="A65" s="15"/>
      <c r="B65" s="16"/>
      <c r="C65" s="11"/>
      <c r="D65" s="7" t="s">
        <v>32</v>
      </c>
      <c r="E65" s="58" t="s">
        <v>52</v>
      </c>
      <c r="F65" s="58">
        <v>60</v>
      </c>
      <c r="G65" s="59">
        <v>3.1</v>
      </c>
      <c r="H65" s="59">
        <v>0.7</v>
      </c>
      <c r="I65" s="59">
        <v>15.2</v>
      </c>
      <c r="J65" s="59">
        <v>141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:J69" si="12">SUM(G60:G68)</f>
        <v>32.119999999999997</v>
      </c>
      <c r="H69" s="21">
        <f t="shared" si="12"/>
        <v>27.330000000000005</v>
      </c>
      <c r="I69" s="21">
        <f t="shared" si="12"/>
        <v>87.97</v>
      </c>
      <c r="J69" s="21">
        <f t="shared" si="12"/>
        <v>839.88</v>
      </c>
      <c r="K69" s="27"/>
      <c r="L69" s="21">
        <f t="shared" ref="L69" ca="1" si="13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3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1075</v>
      </c>
      <c r="G89" s="34">
        <f t="shared" ref="G89:J89" si="20">G55+G59+G69+G74+G81+G88</f>
        <v>42.41</v>
      </c>
      <c r="H89" s="34">
        <f t="shared" si="20"/>
        <v>36.850000000000009</v>
      </c>
      <c r="I89" s="34">
        <f t="shared" si="20"/>
        <v>144.35</v>
      </c>
      <c r="J89" s="34">
        <f t="shared" si="20"/>
        <v>1209.01</v>
      </c>
      <c r="K89" s="35"/>
      <c r="L89" s="34">
        <f t="shared" ref="L89" ca="1" si="21">L55+L59+L69+L74+L81+L88</f>
        <v>0</v>
      </c>
    </row>
    <row r="90" spans="1:12" ht="15.6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66</v>
      </c>
      <c r="F90" s="58">
        <v>155</v>
      </c>
      <c r="G90" s="59">
        <v>4.96</v>
      </c>
      <c r="H90" s="59">
        <v>6.3</v>
      </c>
      <c r="I90" s="59">
        <v>26.58</v>
      </c>
      <c r="J90" s="59">
        <v>182.65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6" x14ac:dyDescent="0.3">
      <c r="A92" s="25"/>
      <c r="B92" s="16"/>
      <c r="C92" s="11"/>
      <c r="D92" s="7" t="s">
        <v>22</v>
      </c>
      <c r="E92" s="58" t="s">
        <v>50</v>
      </c>
      <c r="F92" s="58">
        <v>180</v>
      </c>
      <c r="G92" s="59">
        <v>0.108</v>
      </c>
      <c r="H92" s="59">
        <v>0</v>
      </c>
      <c r="I92" s="59">
        <v>10.85</v>
      </c>
      <c r="J92" s="59">
        <v>44</v>
      </c>
      <c r="K92" s="52"/>
      <c r="L92" s="51"/>
    </row>
    <row r="93" spans="1:12" ht="15.6" x14ac:dyDescent="0.3">
      <c r="A93" s="25"/>
      <c r="B93" s="16"/>
      <c r="C93" s="11"/>
      <c r="D93" s="7" t="s">
        <v>23</v>
      </c>
      <c r="E93" s="58" t="s">
        <v>52</v>
      </c>
      <c r="F93" s="58">
        <v>40</v>
      </c>
      <c r="G93" s="59">
        <v>3.08</v>
      </c>
      <c r="H93" s="59">
        <v>0.56000000000000005</v>
      </c>
      <c r="I93" s="59">
        <v>15.08</v>
      </c>
      <c r="J93" s="59">
        <v>94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375</v>
      </c>
      <c r="G97" s="21">
        <f t="shared" ref="G97:J97" si="22">SUM(G90:G96)</f>
        <v>8.1479999999999997</v>
      </c>
      <c r="H97" s="21">
        <f t="shared" si="22"/>
        <v>6.8599999999999994</v>
      </c>
      <c r="I97" s="21">
        <f t="shared" si="22"/>
        <v>52.51</v>
      </c>
      <c r="J97" s="21">
        <f t="shared" si="22"/>
        <v>320.64999999999998</v>
      </c>
      <c r="K97" s="27"/>
      <c r="L97" s="21">
        <f t="shared" si="9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6" x14ac:dyDescent="0.3">
      <c r="A103" s="25"/>
      <c r="B103" s="16"/>
      <c r="C103" s="11"/>
      <c r="D103" s="7" t="s">
        <v>28</v>
      </c>
      <c r="E103" s="58" t="s">
        <v>67</v>
      </c>
      <c r="F103" s="58">
        <v>200</v>
      </c>
      <c r="G103" s="59">
        <v>4</v>
      </c>
      <c r="H103" s="59">
        <v>9</v>
      </c>
      <c r="I103" s="59">
        <v>25.9</v>
      </c>
      <c r="J103" s="59">
        <v>119.7</v>
      </c>
      <c r="K103" s="52"/>
      <c r="L103" s="51"/>
    </row>
    <row r="104" spans="1:12" ht="15.6" x14ac:dyDescent="0.3">
      <c r="A104" s="25"/>
      <c r="B104" s="16"/>
      <c r="C104" s="11"/>
      <c r="D104" s="7" t="s">
        <v>29</v>
      </c>
      <c r="E104" s="60" t="s">
        <v>68</v>
      </c>
      <c r="F104" s="60">
        <v>90</v>
      </c>
      <c r="G104" s="61">
        <v>12.43</v>
      </c>
      <c r="H104" s="61">
        <v>2.3199999999999998</v>
      </c>
      <c r="I104" s="61">
        <v>8.15</v>
      </c>
      <c r="J104" s="61">
        <v>103.12</v>
      </c>
      <c r="K104" s="52"/>
      <c r="L104" s="51"/>
    </row>
    <row r="105" spans="1:12" ht="15.6" x14ac:dyDescent="0.3">
      <c r="A105" s="25"/>
      <c r="B105" s="16"/>
      <c r="C105" s="11"/>
      <c r="D105" s="7" t="s">
        <v>30</v>
      </c>
      <c r="E105" s="58" t="s">
        <v>69</v>
      </c>
      <c r="F105" s="58">
        <v>150</v>
      </c>
      <c r="G105" s="59">
        <v>5.52</v>
      </c>
      <c r="H105" s="59">
        <v>5.3</v>
      </c>
      <c r="I105" s="59">
        <v>35.33</v>
      </c>
      <c r="J105" s="59">
        <v>211.1</v>
      </c>
      <c r="K105" s="52"/>
      <c r="L105" s="51"/>
    </row>
    <row r="106" spans="1:12" ht="15.6" x14ac:dyDescent="0.3">
      <c r="A106" s="25"/>
      <c r="B106" s="16"/>
      <c r="C106" s="11"/>
      <c r="D106" s="7" t="s">
        <v>31</v>
      </c>
      <c r="E106" s="58" t="s">
        <v>70</v>
      </c>
      <c r="F106" s="58">
        <v>180</v>
      </c>
      <c r="G106" s="59">
        <v>0.5</v>
      </c>
      <c r="H106" s="59">
        <v>0</v>
      </c>
      <c r="I106" s="59">
        <v>25.13</v>
      </c>
      <c r="J106" s="59">
        <v>103.44</v>
      </c>
      <c r="K106" s="52"/>
      <c r="L106" s="51"/>
    </row>
    <row r="107" spans="1:12" ht="15.6" x14ac:dyDescent="0.3">
      <c r="A107" s="25"/>
      <c r="B107" s="16"/>
      <c r="C107" s="11"/>
      <c r="D107" s="7" t="s">
        <v>32</v>
      </c>
      <c r="E107" s="58" t="s">
        <v>51</v>
      </c>
      <c r="F107" s="58">
        <v>50</v>
      </c>
      <c r="G107" s="59">
        <v>3.1</v>
      </c>
      <c r="H107" s="59">
        <v>0.6</v>
      </c>
      <c r="I107" s="59">
        <v>15.1</v>
      </c>
      <c r="J107" s="59">
        <v>130</v>
      </c>
      <c r="K107" s="52"/>
      <c r="L107" s="51"/>
    </row>
    <row r="108" spans="1:12" ht="15.6" x14ac:dyDescent="0.3">
      <c r="A108" s="25"/>
      <c r="B108" s="16"/>
      <c r="C108" s="11"/>
      <c r="D108" s="7" t="s">
        <v>33</v>
      </c>
      <c r="E108" s="58" t="s">
        <v>52</v>
      </c>
      <c r="F108" s="58">
        <v>60</v>
      </c>
      <c r="G108" s="59">
        <v>3.1</v>
      </c>
      <c r="H108" s="59">
        <v>0.7</v>
      </c>
      <c r="I108" s="59">
        <v>15.2</v>
      </c>
      <c r="J108" s="59">
        <v>141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:J111" si="25">SUM(G102:G110)</f>
        <v>28.650000000000002</v>
      </c>
      <c r="H111" s="21">
        <f t="shared" si="25"/>
        <v>17.920000000000002</v>
      </c>
      <c r="I111" s="21">
        <f t="shared" si="25"/>
        <v>124.80999999999999</v>
      </c>
      <c r="J111" s="21">
        <f t="shared" si="25"/>
        <v>808.3599999999999</v>
      </c>
      <c r="K111" s="27"/>
      <c r="L111" s="21">
        <f t="shared" ref="L111" ca="1" si="2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31">SUM(G124:G129)</f>
        <v>0</v>
      </c>
      <c r="H130" s="21">
        <f t="shared" si="31"/>
        <v>0</v>
      </c>
      <c r="I130" s="21">
        <f t="shared" ref="I130:J130" si="32">SUM(I124:I129)</f>
        <v>0</v>
      </c>
      <c r="J130" s="21">
        <f t="shared" si="32"/>
        <v>0</v>
      </c>
      <c r="K130" s="27"/>
      <c r="L130" s="21">
        <f t="shared" ref="L130" ca="1" si="33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1105</v>
      </c>
      <c r="G131" s="34">
        <f t="shared" ref="G131:J131" si="34">G97+G101+G111+G116+G123+G130</f>
        <v>36.798000000000002</v>
      </c>
      <c r="H131" s="34">
        <f t="shared" si="34"/>
        <v>24.78</v>
      </c>
      <c r="I131" s="34">
        <f t="shared" si="34"/>
        <v>177.32</v>
      </c>
      <c r="J131" s="34">
        <f t="shared" si="34"/>
        <v>1129.0099999999998</v>
      </c>
      <c r="K131" s="35"/>
      <c r="L131" s="34">
        <f t="shared" ref="L131" ca="1" si="35">L97+L101+L111+L116+L123+L130</f>
        <v>0</v>
      </c>
    </row>
    <row r="132" spans="1:12" ht="15.6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71</v>
      </c>
      <c r="F132" s="58">
        <v>200</v>
      </c>
      <c r="G132" s="59">
        <v>5.58</v>
      </c>
      <c r="H132" s="59">
        <v>6.12</v>
      </c>
      <c r="I132" s="59">
        <v>19.73</v>
      </c>
      <c r="J132" s="59">
        <v>156</v>
      </c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6" x14ac:dyDescent="0.3">
      <c r="A134" s="25"/>
      <c r="B134" s="16"/>
      <c r="C134" s="11"/>
      <c r="D134" s="7" t="s">
        <v>22</v>
      </c>
      <c r="E134" s="58" t="s">
        <v>72</v>
      </c>
      <c r="F134" s="58">
        <v>180</v>
      </c>
      <c r="G134" s="59">
        <v>1.23</v>
      </c>
      <c r="H134" s="59">
        <v>0</v>
      </c>
      <c r="I134" s="59">
        <v>26.14</v>
      </c>
      <c r="J134" s="59">
        <v>104.67</v>
      </c>
      <c r="K134" s="52"/>
      <c r="L134" s="51"/>
    </row>
    <row r="135" spans="1:12" ht="15.6" x14ac:dyDescent="0.3">
      <c r="A135" s="25"/>
      <c r="B135" s="16"/>
      <c r="C135" s="11"/>
      <c r="D135" s="7" t="s">
        <v>23</v>
      </c>
      <c r="E135" s="58" t="s">
        <v>52</v>
      </c>
      <c r="F135" s="58">
        <v>40</v>
      </c>
      <c r="G135" s="62">
        <v>3.08</v>
      </c>
      <c r="H135" s="62">
        <v>0.56000000000000005</v>
      </c>
      <c r="I135" s="62">
        <v>15.08</v>
      </c>
      <c r="J135" s="62">
        <v>94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420</v>
      </c>
      <c r="G139" s="21">
        <f t="shared" ref="G139:J139" si="36">SUM(G132:G138)</f>
        <v>9.89</v>
      </c>
      <c r="H139" s="21">
        <f t="shared" si="36"/>
        <v>6.68</v>
      </c>
      <c r="I139" s="21">
        <f t="shared" si="36"/>
        <v>60.95</v>
      </c>
      <c r="J139" s="21">
        <f t="shared" si="36"/>
        <v>354.67</v>
      </c>
      <c r="K139" s="27"/>
      <c r="L139" s="21">
        <f t="shared" ref="L139:L181" si="37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8">SUM(G140:G142)</f>
        <v>0</v>
      </c>
      <c r="H143" s="21">
        <f t="shared" si="38"/>
        <v>0</v>
      </c>
      <c r="I143" s="21">
        <f t="shared" si="38"/>
        <v>0</v>
      </c>
      <c r="J143" s="21">
        <f t="shared" si="38"/>
        <v>0</v>
      </c>
      <c r="K143" s="27"/>
      <c r="L143" s="21">
        <f t="shared" ref="L143" ca="1" si="39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6" x14ac:dyDescent="0.3">
      <c r="A145" s="25"/>
      <c r="B145" s="16"/>
      <c r="C145" s="11"/>
      <c r="D145" s="7" t="s">
        <v>28</v>
      </c>
      <c r="E145" s="58" t="s">
        <v>73</v>
      </c>
      <c r="F145" s="58">
        <v>200</v>
      </c>
      <c r="G145" s="59">
        <v>1.54</v>
      </c>
      <c r="H145" s="59">
        <v>2.2799999999999998</v>
      </c>
      <c r="I145" s="59">
        <v>10.07</v>
      </c>
      <c r="J145" s="59">
        <v>92.19</v>
      </c>
      <c r="K145" s="52"/>
      <c r="L145" s="51"/>
    </row>
    <row r="146" spans="1:12" ht="15.6" x14ac:dyDescent="0.3">
      <c r="A146" s="25"/>
      <c r="B146" s="16"/>
      <c r="C146" s="11"/>
      <c r="D146" s="7" t="s">
        <v>29</v>
      </c>
      <c r="E146" s="60" t="s">
        <v>74</v>
      </c>
      <c r="F146" s="60">
        <v>90</v>
      </c>
      <c r="G146" s="61">
        <v>29.58</v>
      </c>
      <c r="H146" s="61">
        <v>34.26</v>
      </c>
      <c r="I146" s="61">
        <v>2</v>
      </c>
      <c r="J146" s="61">
        <v>434.71</v>
      </c>
      <c r="K146" s="52"/>
      <c r="L146" s="51"/>
    </row>
    <row r="147" spans="1:12" ht="15.6" x14ac:dyDescent="0.3">
      <c r="A147" s="25"/>
      <c r="B147" s="16"/>
      <c r="C147" s="11"/>
      <c r="D147" s="7" t="s">
        <v>30</v>
      </c>
      <c r="E147" s="58" t="s">
        <v>75</v>
      </c>
      <c r="F147" s="58">
        <v>150</v>
      </c>
      <c r="G147" s="59">
        <v>3.89</v>
      </c>
      <c r="H147" s="59">
        <v>5.09</v>
      </c>
      <c r="I147" s="59">
        <v>40.28</v>
      </c>
      <c r="J147" s="59">
        <v>225.18</v>
      </c>
      <c r="K147" s="52"/>
      <c r="L147" s="51"/>
    </row>
    <row r="148" spans="1:12" ht="15.6" x14ac:dyDescent="0.3">
      <c r="A148" s="25"/>
      <c r="B148" s="16"/>
      <c r="C148" s="11"/>
      <c r="D148" s="7" t="s">
        <v>31</v>
      </c>
      <c r="E148" s="58" t="s">
        <v>50</v>
      </c>
      <c r="F148" s="58">
        <v>180</v>
      </c>
      <c r="G148" s="59">
        <v>0.108</v>
      </c>
      <c r="H148" s="59">
        <v>0</v>
      </c>
      <c r="I148" s="59">
        <v>10.85</v>
      </c>
      <c r="J148" s="59">
        <v>44</v>
      </c>
      <c r="K148" s="52"/>
      <c r="L148" s="51"/>
    </row>
    <row r="149" spans="1:12" ht="15.6" x14ac:dyDescent="0.3">
      <c r="A149" s="25"/>
      <c r="B149" s="16"/>
      <c r="C149" s="11"/>
      <c r="D149" s="7" t="s">
        <v>32</v>
      </c>
      <c r="E149" s="58" t="s">
        <v>51</v>
      </c>
      <c r="F149" s="58">
        <v>50</v>
      </c>
      <c r="G149" s="59">
        <v>3.1</v>
      </c>
      <c r="H149" s="59">
        <v>0.6</v>
      </c>
      <c r="I149" s="59">
        <v>15.1</v>
      </c>
      <c r="J149" s="59">
        <v>130</v>
      </c>
      <c r="K149" s="52"/>
      <c r="L149" s="51"/>
    </row>
    <row r="150" spans="1:12" ht="15.6" x14ac:dyDescent="0.3">
      <c r="A150" s="25"/>
      <c r="B150" s="16"/>
      <c r="C150" s="11"/>
      <c r="D150" s="7" t="s">
        <v>33</v>
      </c>
      <c r="E150" s="58" t="s">
        <v>52</v>
      </c>
      <c r="F150" s="58">
        <v>60</v>
      </c>
      <c r="G150" s="59">
        <v>3.1</v>
      </c>
      <c r="H150" s="59">
        <v>0.7</v>
      </c>
      <c r="I150" s="59">
        <v>15.2</v>
      </c>
      <c r="J150" s="59">
        <v>141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:J153" si="40">SUM(G144:G152)</f>
        <v>41.317999999999998</v>
      </c>
      <c r="H153" s="21">
        <f t="shared" si="40"/>
        <v>42.93</v>
      </c>
      <c r="I153" s="21">
        <f t="shared" si="40"/>
        <v>93.5</v>
      </c>
      <c r="J153" s="21">
        <f t="shared" si="40"/>
        <v>1067.08</v>
      </c>
      <c r="K153" s="27"/>
      <c r="L153" s="21">
        <f t="shared" ref="L153" ca="1" si="4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2">SUM(G154:G157)</f>
        <v>0</v>
      </c>
      <c r="H158" s="21">
        <f t="shared" si="42"/>
        <v>0</v>
      </c>
      <c r="I158" s="21">
        <f t="shared" si="42"/>
        <v>0</v>
      </c>
      <c r="J158" s="21">
        <f t="shared" si="42"/>
        <v>0</v>
      </c>
      <c r="K158" s="27"/>
      <c r="L158" s="21">
        <f t="shared" ref="L158" ca="1" si="43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4">SUM(G159:G164)</f>
        <v>0</v>
      </c>
      <c r="H165" s="21">
        <f t="shared" si="44"/>
        <v>0</v>
      </c>
      <c r="I165" s="21">
        <f t="shared" si="44"/>
        <v>0</v>
      </c>
      <c r="J165" s="21">
        <f t="shared" si="44"/>
        <v>0</v>
      </c>
      <c r="K165" s="27"/>
      <c r="L165" s="21">
        <f t="shared" ref="L165" ca="1" si="45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6">SUM(G166:G171)</f>
        <v>0</v>
      </c>
      <c r="H172" s="21">
        <f t="shared" si="46"/>
        <v>0</v>
      </c>
      <c r="I172" s="21">
        <f t="shared" si="46"/>
        <v>0</v>
      </c>
      <c r="J172" s="21">
        <f t="shared" si="46"/>
        <v>0</v>
      </c>
      <c r="K172" s="27"/>
      <c r="L172" s="21">
        <f t="shared" ref="L172" ca="1" si="47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1150</v>
      </c>
      <c r="G173" s="34">
        <f t="shared" ref="G173:J173" si="48">G139+G143+G153+G158+G165+G172</f>
        <v>51.207999999999998</v>
      </c>
      <c r="H173" s="34">
        <f t="shared" si="48"/>
        <v>49.61</v>
      </c>
      <c r="I173" s="34">
        <f t="shared" si="48"/>
        <v>154.44999999999999</v>
      </c>
      <c r="J173" s="34">
        <f t="shared" si="48"/>
        <v>1421.75</v>
      </c>
      <c r="K173" s="35"/>
      <c r="L173" s="34">
        <f t="shared" ref="L173" ca="1" si="49">L139+L143+L153+L158+L165+L172</f>
        <v>0</v>
      </c>
    </row>
    <row r="174" spans="1:12" ht="15.6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76</v>
      </c>
      <c r="F174" s="58">
        <v>155</v>
      </c>
      <c r="G174" s="59">
        <v>6.02</v>
      </c>
      <c r="H174" s="59">
        <v>6.22</v>
      </c>
      <c r="I174" s="59">
        <v>26.6</v>
      </c>
      <c r="J174" s="59">
        <v>186.49</v>
      </c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6" x14ac:dyDescent="0.3">
      <c r="A176" s="25"/>
      <c r="B176" s="16"/>
      <c r="C176" s="11"/>
      <c r="D176" s="7" t="s">
        <v>22</v>
      </c>
      <c r="E176" s="58" t="s">
        <v>50</v>
      </c>
      <c r="F176" s="58">
        <v>180</v>
      </c>
      <c r="G176" s="59">
        <v>0.108</v>
      </c>
      <c r="H176" s="59">
        <v>0</v>
      </c>
      <c r="I176" s="59">
        <v>10.85</v>
      </c>
      <c r="J176" s="59">
        <v>44</v>
      </c>
      <c r="K176" s="52"/>
      <c r="L176" s="51"/>
    </row>
    <row r="177" spans="1:12" ht="15.6" x14ac:dyDescent="0.3">
      <c r="A177" s="25"/>
      <c r="B177" s="16"/>
      <c r="C177" s="11"/>
      <c r="D177" s="7" t="s">
        <v>23</v>
      </c>
      <c r="E177" s="58" t="s">
        <v>52</v>
      </c>
      <c r="F177" s="58">
        <v>40</v>
      </c>
      <c r="G177" s="59">
        <v>3.08</v>
      </c>
      <c r="H177" s="59">
        <v>0.56000000000000005</v>
      </c>
      <c r="I177" s="59">
        <v>15.08</v>
      </c>
      <c r="J177" s="59">
        <v>94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375</v>
      </c>
      <c r="G181" s="21">
        <f t="shared" ref="G181:J181" si="50">SUM(G174:G180)</f>
        <v>9.2079999999999984</v>
      </c>
      <c r="H181" s="21">
        <f t="shared" si="50"/>
        <v>6.7799999999999994</v>
      </c>
      <c r="I181" s="21">
        <f t="shared" si="50"/>
        <v>52.53</v>
      </c>
      <c r="J181" s="21">
        <f t="shared" si="50"/>
        <v>324.49</v>
      </c>
      <c r="K181" s="27"/>
      <c r="L181" s="21">
        <f t="shared" si="37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1">SUM(G182:G184)</f>
        <v>0</v>
      </c>
      <c r="H185" s="21">
        <f t="shared" si="51"/>
        <v>0</v>
      </c>
      <c r="I185" s="21">
        <f t="shared" si="51"/>
        <v>0</v>
      </c>
      <c r="J185" s="21">
        <f t="shared" si="51"/>
        <v>0</v>
      </c>
      <c r="K185" s="27"/>
      <c r="L185" s="21">
        <f t="shared" ref="L185" ca="1" si="52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.6" x14ac:dyDescent="0.3">
      <c r="A187" s="25"/>
      <c r="B187" s="16"/>
      <c r="C187" s="11"/>
      <c r="D187" s="7" t="s">
        <v>28</v>
      </c>
      <c r="E187" s="58" t="s">
        <v>77</v>
      </c>
      <c r="F187" s="58">
        <v>200</v>
      </c>
      <c r="G187" s="59">
        <v>2.2599999999999998</v>
      </c>
      <c r="H187" s="59">
        <v>2.29</v>
      </c>
      <c r="I187" s="59">
        <v>17.41</v>
      </c>
      <c r="J187" s="59">
        <v>99.27</v>
      </c>
      <c r="K187" s="52"/>
      <c r="L187" s="51"/>
    </row>
    <row r="188" spans="1:12" ht="15.6" x14ac:dyDescent="0.3">
      <c r="A188" s="25"/>
      <c r="B188" s="16"/>
      <c r="C188" s="11"/>
      <c r="D188" s="7" t="s">
        <v>29</v>
      </c>
      <c r="E188" s="58" t="s">
        <v>78</v>
      </c>
      <c r="F188" s="58">
        <v>90</v>
      </c>
      <c r="G188" s="59">
        <v>7.94</v>
      </c>
      <c r="H188" s="59">
        <v>19.25</v>
      </c>
      <c r="I188" s="59">
        <v>1.31</v>
      </c>
      <c r="J188" s="59">
        <v>215.66</v>
      </c>
      <c r="K188" s="52"/>
      <c r="L188" s="51"/>
    </row>
    <row r="189" spans="1:12" ht="31.2" x14ac:dyDescent="0.3">
      <c r="A189" s="25"/>
      <c r="B189" s="16"/>
      <c r="C189" s="11"/>
      <c r="D189" s="7" t="s">
        <v>30</v>
      </c>
      <c r="E189" s="58" t="s">
        <v>79</v>
      </c>
      <c r="F189" s="58">
        <v>200</v>
      </c>
      <c r="G189" s="59">
        <v>3.6</v>
      </c>
      <c r="H189" s="59">
        <v>5.47</v>
      </c>
      <c r="I189" s="59">
        <v>21.79</v>
      </c>
      <c r="J189" s="59">
        <v>145.96</v>
      </c>
      <c r="K189" s="52"/>
      <c r="L189" s="51"/>
    </row>
    <row r="190" spans="1:12" ht="15.6" x14ac:dyDescent="0.3">
      <c r="A190" s="25"/>
      <c r="B190" s="16"/>
      <c r="C190" s="11"/>
      <c r="D190" s="7" t="s">
        <v>31</v>
      </c>
      <c r="E190" s="58" t="s">
        <v>80</v>
      </c>
      <c r="F190" s="58">
        <v>180</v>
      </c>
      <c r="G190" s="59">
        <v>0.23</v>
      </c>
      <c r="H190" s="59">
        <v>0.23</v>
      </c>
      <c r="I190" s="59">
        <v>22.84</v>
      </c>
      <c r="J190" s="59">
        <v>93.75</v>
      </c>
      <c r="K190" s="52"/>
      <c r="L190" s="51"/>
    </row>
    <row r="191" spans="1:12" ht="15.6" x14ac:dyDescent="0.3">
      <c r="A191" s="25"/>
      <c r="B191" s="16"/>
      <c r="C191" s="11"/>
      <c r="D191" s="7" t="s">
        <v>32</v>
      </c>
      <c r="E191" s="58" t="s">
        <v>51</v>
      </c>
      <c r="F191" s="58">
        <v>40</v>
      </c>
      <c r="G191" s="59">
        <v>3.1</v>
      </c>
      <c r="H191" s="59">
        <v>0.6</v>
      </c>
      <c r="I191" s="59">
        <v>15.1</v>
      </c>
      <c r="J191" s="59">
        <v>94</v>
      </c>
      <c r="K191" s="52"/>
      <c r="L191" s="51"/>
    </row>
    <row r="192" spans="1:12" ht="15.6" x14ac:dyDescent="0.3">
      <c r="A192" s="25"/>
      <c r="B192" s="16"/>
      <c r="C192" s="11"/>
      <c r="D192" s="7" t="s">
        <v>33</v>
      </c>
      <c r="E192" s="58" t="s">
        <v>52</v>
      </c>
      <c r="F192" s="58">
        <v>40</v>
      </c>
      <c r="G192" s="59">
        <v>3.1</v>
      </c>
      <c r="H192" s="59">
        <v>0.7</v>
      </c>
      <c r="I192" s="59">
        <v>15.2</v>
      </c>
      <c r="J192" s="59">
        <v>81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:J195" si="53">SUM(G186:G194)</f>
        <v>20.23</v>
      </c>
      <c r="H195" s="21">
        <f t="shared" si="53"/>
        <v>28.54</v>
      </c>
      <c r="I195" s="21">
        <f t="shared" si="53"/>
        <v>93.649999999999991</v>
      </c>
      <c r="J195" s="21">
        <f t="shared" si="53"/>
        <v>729.64</v>
      </c>
      <c r="K195" s="27"/>
      <c r="L195" s="21">
        <f t="shared" ref="L195" ca="1" si="54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5">SUM(G196:G199)</f>
        <v>0</v>
      </c>
      <c r="H200" s="21">
        <f t="shared" si="55"/>
        <v>0</v>
      </c>
      <c r="I200" s="21">
        <f t="shared" si="55"/>
        <v>0</v>
      </c>
      <c r="J200" s="21">
        <f t="shared" si="55"/>
        <v>0</v>
      </c>
      <c r="K200" s="27"/>
      <c r="L200" s="21">
        <f t="shared" ref="L200" ca="1" si="56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7">SUM(G201:G206)</f>
        <v>0</v>
      </c>
      <c r="H207" s="21">
        <f t="shared" si="57"/>
        <v>0</v>
      </c>
      <c r="I207" s="21">
        <f t="shared" si="57"/>
        <v>0</v>
      </c>
      <c r="J207" s="21">
        <f t="shared" si="57"/>
        <v>0</v>
      </c>
      <c r="K207" s="27"/>
      <c r="L207" s="21">
        <f t="shared" ref="L207" ca="1" si="58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59">SUM(G208:G213)</f>
        <v>0</v>
      </c>
      <c r="H214" s="21">
        <f t="shared" si="59"/>
        <v>0</v>
      </c>
      <c r="I214" s="21">
        <f t="shared" si="59"/>
        <v>0</v>
      </c>
      <c r="J214" s="21">
        <f t="shared" si="59"/>
        <v>0</v>
      </c>
      <c r="K214" s="27"/>
      <c r="L214" s="21">
        <f t="shared" ref="L214" ca="1" si="60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1125</v>
      </c>
      <c r="G215" s="34">
        <f t="shared" ref="G215:J215" si="61">G181+G185+G195+G200+G207+G214</f>
        <v>29.437999999999999</v>
      </c>
      <c r="H215" s="34">
        <f t="shared" si="61"/>
        <v>35.32</v>
      </c>
      <c r="I215" s="34">
        <f t="shared" si="61"/>
        <v>146.18</v>
      </c>
      <c r="J215" s="34">
        <f t="shared" si="61"/>
        <v>1054.1300000000001</v>
      </c>
      <c r="K215" s="35"/>
      <c r="L215" s="34">
        <f t="shared" ref="L215" ca="1" si="62">L181+L185+L195+L200+L207+L214</f>
        <v>0</v>
      </c>
    </row>
    <row r="216" spans="1:12" ht="15.6" x14ac:dyDescent="0.3">
      <c r="A216" s="22">
        <v>1</v>
      </c>
      <c r="B216" s="23">
        <v>6</v>
      </c>
      <c r="C216" s="24" t="s">
        <v>20</v>
      </c>
      <c r="D216" s="5" t="s">
        <v>21</v>
      </c>
      <c r="E216" s="58" t="s">
        <v>81</v>
      </c>
      <c r="F216" s="58">
        <v>155</v>
      </c>
      <c r="G216" s="59">
        <v>3.9</v>
      </c>
      <c r="H216" s="59">
        <v>4.97</v>
      </c>
      <c r="I216" s="59">
        <v>24.7</v>
      </c>
      <c r="J216" s="59">
        <v>159.19999999999999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6" x14ac:dyDescent="0.3">
      <c r="A218" s="25"/>
      <c r="B218" s="16"/>
      <c r="C218" s="11"/>
      <c r="D218" s="7" t="s">
        <v>22</v>
      </c>
      <c r="E218" s="58" t="s">
        <v>82</v>
      </c>
      <c r="F218" s="58">
        <v>180</v>
      </c>
      <c r="G218" s="59">
        <v>3.39</v>
      </c>
      <c r="H218" s="59">
        <v>3.54</v>
      </c>
      <c r="I218" s="59">
        <v>23.38</v>
      </c>
      <c r="J218" s="63">
        <v>138.66</v>
      </c>
      <c r="K218" s="52"/>
      <c r="L218" s="51"/>
    </row>
    <row r="219" spans="1:12" ht="15.6" x14ac:dyDescent="0.3">
      <c r="A219" s="25"/>
      <c r="B219" s="16"/>
      <c r="C219" s="11"/>
      <c r="D219" s="7" t="s">
        <v>23</v>
      </c>
      <c r="E219" s="58" t="s">
        <v>52</v>
      </c>
      <c r="F219" s="58">
        <v>40</v>
      </c>
      <c r="G219" s="59">
        <v>3.08</v>
      </c>
      <c r="H219" s="59">
        <v>0.56000000000000005</v>
      </c>
      <c r="I219" s="59">
        <v>15.08</v>
      </c>
      <c r="J219" s="59">
        <v>94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375</v>
      </c>
      <c r="G223" s="21">
        <f t="shared" ref="G223:J223" si="63">SUM(G216:G222)</f>
        <v>10.370000000000001</v>
      </c>
      <c r="H223" s="21">
        <f t="shared" si="63"/>
        <v>9.07</v>
      </c>
      <c r="I223" s="21">
        <f t="shared" si="63"/>
        <v>63.16</v>
      </c>
      <c r="J223" s="21">
        <f t="shared" si="63"/>
        <v>391.86</v>
      </c>
      <c r="K223" s="27"/>
      <c r="L223" s="21">
        <f t="shared" ref="L223:L265" si="64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5">SUM(G224:G226)</f>
        <v>0</v>
      </c>
      <c r="H227" s="21">
        <f t="shared" si="65"/>
        <v>0</v>
      </c>
      <c r="I227" s="21">
        <f t="shared" si="65"/>
        <v>0</v>
      </c>
      <c r="J227" s="21">
        <f t="shared" si="65"/>
        <v>0</v>
      </c>
      <c r="K227" s="27"/>
      <c r="L227" s="21">
        <f t="shared" ref="L227" ca="1" si="66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6" x14ac:dyDescent="0.3">
      <c r="A229" s="25"/>
      <c r="B229" s="16"/>
      <c r="C229" s="11"/>
      <c r="D229" s="7" t="s">
        <v>28</v>
      </c>
      <c r="E229" s="58" t="s">
        <v>63</v>
      </c>
      <c r="F229" s="58">
        <v>200</v>
      </c>
      <c r="G229" s="59">
        <v>1.52</v>
      </c>
      <c r="H229" s="59">
        <v>5.33</v>
      </c>
      <c r="I229" s="59">
        <v>8.65</v>
      </c>
      <c r="J229" s="59">
        <v>88.89</v>
      </c>
      <c r="K229" s="52"/>
      <c r="L229" s="51"/>
    </row>
    <row r="230" spans="1:12" ht="15.6" x14ac:dyDescent="0.3">
      <c r="A230" s="25"/>
      <c r="B230" s="16"/>
      <c r="C230" s="11"/>
      <c r="D230" s="7" t="s">
        <v>29</v>
      </c>
      <c r="E230" s="58" t="s">
        <v>83</v>
      </c>
      <c r="F230" s="58">
        <v>90</v>
      </c>
      <c r="G230" s="59">
        <v>25.94</v>
      </c>
      <c r="H230" s="59">
        <v>31.29</v>
      </c>
      <c r="I230" s="59">
        <v>4.09</v>
      </c>
      <c r="J230" s="59">
        <v>401.72</v>
      </c>
      <c r="K230" s="52"/>
      <c r="L230" s="51"/>
    </row>
    <row r="231" spans="1:12" ht="15.6" x14ac:dyDescent="0.3">
      <c r="A231" s="25"/>
      <c r="B231" s="16"/>
      <c r="C231" s="11"/>
      <c r="D231" s="7" t="s">
        <v>30</v>
      </c>
      <c r="E231" s="58" t="s">
        <v>69</v>
      </c>
      <c r="F231" s="58">
        <v>150</v>
      </c>
      <c r="G231" s="59">
        <v>5.52</v>
      </c>
      <c r="H231" s="59">
        <v>5.3</v>
      </c>
      <c r="I231" s="59">
        <v>35.33</v>
      </c>
      <c r="J231" s="59">
        <v>211.1</v>
      </c>
      <c r="K231" s="52"/>
      <c r="L231" s="51"/>
    </row>
    <row r="232" spans="1:12" ht="15.6" x14ac:dyDescent="0.3">
      <c r="A232" s="25"/>
      <c r="B232" s="16"/>
      <c r="C232" s="11"/>
      <c r="D232" s="7" t="s">
        <v>31</v>
      </c>
      <c r="E232" s="58" t="s">
        <v>50</v>
      </c>
      <c r="F232" s="58">
        <v>180</v>
      </c>
      <c r="G232" s="59">
        <v>0.108</v>
      </c>
      <c r="H232" s="59">
        <v>0</v>
      </c>
      <c r="I232" s="59">
        <v>10.85</v>
      </c>
      <c r="J232" s="59">
        <v>44</v>
      </c>
      <c r="K232" s="52"/>
      <c r="L232" s="51"/>
    </row>
    <row r="233" spans="1:12" ht="15.6" x14ac:dyDescent="0.3">
      <c r="A233" s="25"/>
      <c r="B233" s="16"/>
      <c r="C233" s="11"/>
      <c r="D233" s="7" t="s">
        <v>32</v>
      </c>
      <c r="E233" s="58" t="s">
        <v>51</v>
      </c>
      <c r="F233" s="58">
        <v>50</v>
      </c>
      <c r="G233" s="59">
        <v>3.1</v>
      </c>
      <c r="H233" s="59">
        <v>0.6</v>
      </c>
      <c r="I233" s="59">
        <v>15.1</v>
      </c>
      <c r="J233" s="59">
        <v>130</v>
      </c>
      <c r="K233" s="52"/>
      <c r="L233" s="51"/>
    </row>
    <row r="234" spans="1:12" ht="15.6" x14ac:dyDescent="0.3">
      <c r="A234" s="25"/>
      <c r="B234" s="16"/>
      <c r="C234" s="11"/>
      <c r="D234" s="7" t="s">
        <v>33</v>
      </c>
      <c r="E234" s="58" t="s">
        <v>52</v>
      </c>
      <c r="F234" s="58">
        <v>60</v>
      </c>
      <c r="G234" s="59">
        <v>3.1</v>
      </c>
      <c r="H234" s="59">
        <v>0.7</v>
      </c>
      <c r="I234" s="59">
        <v>15.2</v>
      </c>
      <c r="J234" s="59">
        <v>141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:J237" si="67">SUM(G228:G236)</f>
        <v>39.288000000000004</v>
      </c>
      <c r="H237" s="21">
        <f t="shared" si="67"/>
        <v>43.22</v>
      </c>
      <c r="I237" s="21">
        <f t="shared" si="67"/>
        <v>89.22</v>
      </c>
      <c r="J237" s="21">
        <f t="shared" si="67"/>
        <v>1016.71</v>
      </c>
      <c r="K237" s="27"/>
      <c r="L237" s="21">
        <f t="shared" ref="L237" ca="1" si="68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69">SUM(G238:G241)</f>
        <v>0</v>
      </c>
      <c r="H242" s="21">
        <f t="shared" si="69"/>
        <v>0</v>
      </c>
      <c r="I242" s="21">
        <f t="shared" si="69"/>
        <v>0</v>
      </c>
      <c r="J242" s="21">
        <f t="shared" si="69"/>
        <v>0</v>
      </c>
      <c r="K242" s="27"/>
      <c r="L242" s="21">
        <f t="shared" ref="L242" ca="1" si="70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1">SUM(G243:G248)</f>
        <v>0</v>
      </c>
      <c r="H249" s="21">
        <f t="shared" si="71"/>
        <v>0</v>
      </c>
      <c r="I249" s="21">
        <f t="shared" si="71"/>
        <v>0</v>
      </c>
      <c r="J249" s="21">
        <f t="shared" si="71"/>
        <v>0</v>
      </c>
      <c r="K249" s="27"/>
      <c r="L249" s="21">
        <f t="shared" ref="L249" ca="1" si="72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3">SUM(G250:G255)</f>
        <v>0</v>
      </c>
      <c r="H256" s="21">
        <f t="shared" si="73"/>
        <v>0</v>
      </c>
      <c r="I256" s="21">
        <f t="shared" si="73"/>
        <v>0</v>
      </c>
      <c r="J256" s="21">
        <f t="shared" si="73"/>
        <v>0</v>
      </c>
      <c r="K256" s="27"/>
      <c r="L256" s="21">
        <f t="shared" ref="L256" ca="1" si="74">SUM(L250:L258)</f>
        <v>0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1105</v>
      </c>
      <c r="G257" s="34">
        <f t="shared" ref="G257:J257" si="75">G223+G227+G237+G242+G249+G256</f>
        <v>49.658000000000001</v>
      </c>
      <c r="H257" s="34">
        <f t="shared" si="75"/>
        <v>52.29</v>
      </c>
      <c r="I257" s="34">
        <f t="shared" si="75"/>
        <v>152.38</v>
      </c>
      <c r="J257" s="34">
        <f t="shared" si="75"/>
        <v>1408.5700000000002</v>
      </c>
      <c r="K257" s="35"/>
      <c r="L257" s="34">
        <f t="shared" ref="L257" ca="1" si="76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65"/>
      <c r="F258" s="65"/>
      <c r="G258" s="65"/>
      <c r="H258" s="65"/>
      <c r="I258" s="65"/>
      <c r="J258" s="65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65"/>
      <c r="F260" s="65"/>
      <c r="G260" s="65"/>
      <c r="H260" s="65"/>
      <c r="I260" s="65"/>
      <c r="J260" s="65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65"/>
      <c r="F261" s="65"/>
      <c r="G261" s="65"/>
      <c r="H261" s="65"/>
      <c r="I261" s="65"/>
      <c r="J261" s="65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7">SUM(G258:G264)</f>
        <v>0</v>
      </c>
      <c r="H265" s="21">
        <f t="shared" si="77"/>
        <v>0</v>
      </c>
      <c r="I265" s="21">
        <f t="shared" si="77"/>
        <v>0</v>
      </c>
      <c r="J265" s="21">
        <f t="shared" si="77"/>
        <v>0</v>
      </c>
      <c r="K265" s="27"/>
      <c r="L265" s="21">
        <f t="shared" si="64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8">SUM(G266:G268)</f>
        <v>0</v>
      </c>
      <c r="H269" s="21">
        <f t="shared" si="78"/>
        <v>0</v>
      </c>
      <c r="I269" s="21">
        <f t="shared" si="78"/>
        <v>0</v>
      </c>
      <c r="J269" s="21">
        <f t="shared" si="78"/>
        <v>0</v>
      </c>
      <c r="K269" s="27"/>
      <c r="L269" s="21">
        <f t="shared" ref="L269" ca="1" si="7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65"/>
      <c r="F271" s="65"/>
      <c r="G271" s="65"/>
      <c r="H271" s="65"/>
      <c r="I271" s="65"/>
      <c r="J271" s="65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65"/>
      <c r="F272" s="65"/>
      <c r="G272" s="65"/>
      <c r="H272" s="65"/>
      <c r="I272" s="65"/>
      <c r="J272" s="65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65"/>
      <c r="F273" s="65"/>
      <c r="G273" s="65"/>
      <c r="H273" s="65"/>
      <c r="I273" s="65"/>
      <c r="J273" s="65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65"/>
      <c r="F274" s="65"/>
      <c r="G274" s="65"/>
      <c r="H274" s="65"/>
      <c r="I274" s="65"/>
      <c r="J274" s="65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65"/>
      <c r="F275" s="65"/>
      <c r="G275" s="65"/>
      <c r="H275" s="65"/>
      <c r="I275" s="65"/>
      <c r="J275" s="65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65"/>
      <c r="F276" s="65"/>
      <c r="G276" s="65"/>
      <c r="H276" s="65"/>
      <c r="I276" s="65"/>
      <c r="J276" s="65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80">SUM(G270:G278)</f>
        <v>0</v>
      </c>
      <c r="H279" s="21">
        <f t="shared" si="80"/>
        <v>0</v>
      </c>
      <c r="I279" s="21">
        <f t="shared" si="80"/>
        <v>0</v>
      </c>
      <c r="J279" s="21">
        <f t="shared" si="80"/>
        <v>0</v>
      </c>
      <c r="K279" s="27"/>
      <c r="L279" s="21">
        <f t="shared" ref="L279" ca="1" si="81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2">SUM(G280:G283)</f>
        <v>0</v>
      </c>
      <c r="H284" s="21">
        <f t="shared" si="82"/>
        <v>0</v>
      </c>
      <c r="I284" s="21">
        <f t="shared" si="82"/>
        <v>0</v>
      </c>
      <c r="J284" s="21">
        <f t="shared" si="82"/>
        <v>0</v>
      </c>
      <c r="K284" s="27"/>
      <c r="L284" s="21">
        <f t="shared" ref="L284" ca="1" si="83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4">SUM(G285:G290)</f>
        <v>0</v>
      </c>
      <c r="H291" s="21">
        <f t="shared" si="84"/>
        <v>0</v>
      </c>
      <c r="I291" s="21">
        <f t="shared" si="84"/>
        <v>0</v>
      </c>
      <c r="J291" s="21">
        <f t="shared" si="84"/>
        <v>0</v>
      </c>
      <c r="K291" s="27"/>
      <c r="L291" s="21">
        <f t="shared" ref="L291" ca="1" si="85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6">SUM(G292:G297)</f>
        <v>0</v>
      </c>
      <c r="H298" s="21">
        <f t="shared" si="86"/>
        <v>0</v>
      </c>
      <c r="I298" s="21">
        <f t="shared" si="86"/>
        <v>0</v>
      </c>
      <c r="J298" s="21">
        <f t="shared" si="86"/>
        <v>0</v>
      </c>
      <c r="K298" s="27"/>
      <c r="L298" s="21">
        <f t="shared" ref="L298" ca="1" si="87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:J299" si="88">G265+G269+G279+G284+G291+G298</f>
        <v>0</v>
      </c>
      <c r="H299" s="34">
        <f t="shared" si="88"/>
        <v>0</v>
      </c>
      <c r="I299" s="34">
        <f t="shared" si="88"/>
        <v>0</v>
      </c>
      <c r="J299" s="34">
        <f t="shared" si="88"/>
        <v>0</v>
      </c>
      <c r="K299" s="35"/>
      <c r="L299" s="34">
        <f t="shared" ref="L299" ca="1" si="89">L265+L269+L279+L284+L291+L298</f>
        <v>0</v>
      </c>
    </row>
    <row r="300" spans="1:12" ht="15.6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81</v>
      </c>
      <c r="F300" s="58">
        <v>155</v>
      </c>
      <c r="G300" s="59">
        <v>3.9</v>
      </c>
      <c r="H300" s="59">
        <v>4.97</v>
      </c>
      <c r="I300" s="59">
        <v>24.7</v>
      </c>
      <c r="J300" s="59">
        <v>159.19999999999999</v>
      </c>
      <c r="K300" s="49"/>
      <c r="L300" s="48"/>
    </row>
    <row r="301" spans="1:12" ht="14.4" x14ac:dyDescent="0.3">
      <c r="A301" s="25"/>
      <c r="B301" s="16"/>
      <c r="C301" s="11"/>
      <c r="D301" s="6"/>
      <c r="E301" s="52"/>
      <c r="F301" s="52"/>
      <c r="G301" s="52"/>
      <c r="H301" s="52"/>
      <c r="I301" s="52"/>
      <c r="J301" s="52"/>
      <c r="K301" s="52"/>
      <c r="L301" s="51"/>
    </row>
    <row r="302" spans="1:12" ht="15.6" x14ac:dyDescent="0.3">
      <c r="A302" s="25"/>
      <c r="B302" s="16"/>
      <c r="C302" s="11"/>
      <c r="D302" s="7" t="s">
        <v>22</v>
      </c>
      <c r="E302" s="58" t="s">
        <v>82</v>
      </c>
      <c r="F302" s="58">
        <v>180</v>
      </c>
      <c r="G302" s="59">
        <v>3.39</v>
      </c>
      <c r="H302" s="59">
        <v>3.54</v>
      </c>
      <c r="I302" s="59">
        <v>23.38</v>
      </c>
      <c r="J302" s="63">
        <v>138.66</v>
      </c>
      <c r="K302" s="52"/>
      <c r="L302" s="51"/>
    </row>
    <row r="303" spans="1:12" ht="15.6" x14ac:dyDescent="0.3">
      <c r="A303" s="25"/>
      <c r="B303" s="16"/>
      <c r="C303" s="11"/>
      <c r="D303" s="7" t="s">
        <v>23</v>
      </c>
      <c r="E303" s="58" t="s">
        <v>52</v>
      </c>
      <c r="F303" s="58">
        <v>40</v>
      </c>
      <c r="G303" s="59">
        <v>3.08</v>
      </c>
      <c r="H303" s="59">
        <v>0.56000000000000005</v>
      </c>
      <c r="I303" s="59">
        <v>15.08</v>
      </c>
      <c r="J303" s="59">
        <v>94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375</v>
      </c>
      <c r="G307" s="21">
        <f t="shared" ref="G307:J307" si="90">SUM(G300:G306)</f>
        <v>10.370000000000001</v>
      </c>
      <c r="H307" s="21">
        <f t="shared" si="90"/>
        <v>9.07</v>
      </c>
      <c r="I307" s="21">
        <f t="shared" si="90"/>
        <v>63.16</v>
      </c>
      <c r="J307" s="21">
        <f t="shared" si="90"/>
        <v>391.86</v>
      </c>
      <c r="K307" s="27"/>
      <c r="L307" s="21">
        <f t="shared" ref="L307:L349" si="91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2">SUM(G308:G310)</f>
        <v>0</v>
      </c>
      <c r="H311" s="21">
        <f t="shared" si="92"/>
        <v>0</v>
      </c>
      <c r="I311" s="21">
        <f t="shared" si="92"/>
        <v>0</v>
      </c>
      <c r="J311" s="21">
        <f t="shared" si="92"/>
        <v>0</v>
      </c>
      <c r="K311" s="27"/>
      <c r="L311" s="21">
        <f t="shared" ref="L311" ca="1" si="93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6" x14ac:dyDescent="0.3">
      <c r="A313" s="25"/>
      <c r="B313" s="16"/>
      <c r="C313" s="11"/>
      <c r="D313" s="7" t="s">
        <v>28</v>
      </c>
      <c r="E313" s="58" t="s">
        <v>63</v>
      </c>
      <c r="F313" s="58">
        <v>200</v>
      </c>
      <c r="G313" s="59">
        <v>1.52</v>
      </c>
      <c r="H313" s="59">
        <v>5.33</v>
      </c>
      <c r="I313" s="59">
        <v>8.65</v>
      </c>
      <c r="J313" s="59">
        <v>88.89</v>
      </c>
      <c r="K313" s="52"/>
      <c r="L313" s="51"/>
    </row>
    <row r="314" spans="1:12" ht="15.6" x14ac:dyDescent="0.3">
      <c r="A314" s="25"/>
      <c r="B314" s="16"/>
      <c r="C314" s="11"/>
      <c r="D314" s="7" t="s">
        <v>29</v>
      </c>
      <c r="E314" s="58" t="s">
        <v>83</v>
      </c>
      <c r="F314" s="58">
        <v>90</v>
      </c>
      <c r="G314" s="59">
        <v>25.94</v>
      </c>
      <c r="H314" s="59">
        <v>31.29</v>
      </c>
      <c r="I314" s="59">
        <v>4.09</v>
      </c>
      <c r="J314" s="59">
        <v>401.72</v>
      </c>
      <c r="K314" s="52"/>
      <c r="L314" s="51"/>
    </row>
    <row r="315" spans="1:12" ht="15.6" x14ac:dyDescent="0.3">
      <c r="A315" s="25"/>
      <c r="B315" s="16"/>
      <c r="C315" s="11"/>
      <c r="D315" s="7" t="s">
        <v>30</v>
      </c>
      <c r="E315" s="58" t="s">
        <v>69</v>
      </c>
      <c r="F315" s="58">
        <v>150</v>
      </c>
      <c r="G315" s="59">
        <v>5.52</v>
      </c>
      <c r="H315" s="59">
        <v>5.3</v>
      </c>
      <c r="I315" s="59">
        <v>35.33</v>
      </c>
      <c r="J315" s="59">
        <v>211.1</v>
      </c>
      <c r="K315" s="52"/>
      <c r="L315" s="51"/>
    </row>
    <row r="316" spans="1:12" ht="15.6" x14ac:dyDescent="0.3">
      <c r="A316" s="25"/>
      <c r="B316" s="16"/>
      <c r="C316" s="11"/>
      <c r="D316" s="7" t="s">
        <v>31</v>
      </c>
      <c r="E316" s="58" t="s">
        <v>50</v>
      </c>
      <c r="F316" s="58">
        <v>180</v>
      </c>
      <c r="G316" s="59">
        <v>0.108</v>
      </c>
      <c r="H316" s="59">
        <v>0</v>
      </c>
      <c r="I316" s="59">
        <v>10.85</v>
      </c>
      <c r="J316" s="59">
        <v>44</v>
      </c>
      <c r="K316" s="52"/>
      <c r="L316" s="51"/>
    </row>
    <row r="317" spans="1:12" ht="15.6" x14ac:dyDescent="0.3">
      <c r="A317" s="25"/>
      <c r="B317" s="16"/>
      <c r="C317" s="11"/>
      <c r="D317" s="7" t="s">
        <v>32</v>
      </c>
      <c r="E317" s="58" t="s">
        <v>51</v>
      </c>
      <c r="F317" s="58">
        <v>50</v>
      </c>
      <c r="G317" s="59">
        <v>3.1</v>
      </c>
      <c r="H317" s="59">
        <v>0.6</v>
      </c>
      <c r="I317" s="59">
        <v>15.1</v>
      </c>
      <c r="J317" s="59">
        <v>130</v>
      </c>
      <c r="K317" s="52"/>
      <c r="L317" s="51"/>
    </row>
    <row r="318" spans="1:12" ht="15.6" x14ac:dyDescent="0.3">
      <c r="A318" s="25"/>
      <c r="B318" s="16"/>
      <c r="C318" s="11"/>
      <c r="D318" s="7" t="s">
        <v>33</v>
      </c>
      <c r="E318" s="58" t="s">
        <v>52</v>
      </c>
      <c r="F318" s="58">
        <v>60</v>
      </c>
      <c r="G318" s="59">
        <v>3.1</v>
      </c>
      <c r="H318" s="59">
        <v>0.7</v>
      </c>
      <c r="I318" s="59">
        <v>15.2</v>
      </c>
      <c r="J318" s="59">
        <v>141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:J321" si="94">SUM(G312:G320)</f>
        <v>39.288000000000004</v>
      </c>
      <c r="H321" s="21">
        <f t="shared" si="94"/>
        <v>43.22</v>
      </c>
      <c r="I321" s="21">
        <f t="shared" si="94"/>
        <v>89.22</v>
      </c>
      <c r="J321" s="21">
        <f t="shared" si="94"/>
        <v>1016.71</v>
      </c>
      <c r="K321" s="27"/>
      <c r="L321" s="21">
        <f t="shared" ref="L321" ca="1" si="95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6">SUM(G322:G325)</f>
        <v>0</v>
      </c>
      <c r="H326" s="21">
        <f t="shared" si="96"/>
        <v>0</v>
      </c>
      <c r="I326" s="21">
        <f t="shared" si="96"/>
        <v>0</v>
      </c>
      <c r="J326" s="21">
        <f t="shared" si="96"/>
        <v>0</v>
      </c>
      <c r="K326" s="27"/>
      <c r="L326" s="21">
        <f t="shared" ref="L326" ca="1" si="97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8">SUM(G327:G332)</f>
        <v>0</v>
      </c>
      <c r="H333" s="21">
        <f t="shared" si="98"/>
        <v>0</v>
      </c>
      <c r="I333" s="21">
        <f t="shared" si="98"/>
        <v>0</v>
      </c>
      <c r="J333" s="21">
        <f t="shared" si="98"/>
        <v>0</v>
      </c>
      <c r="K333" s="27"/>
      <c r="L333" s="21">
        <f t="shared" ref="L333" ca="1" si="9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00">SUM(G334:G339)</f>
        <v>0</v>
      </c>
      <c r="H340" s="21">
        <f t="shared" si="100"/>
        <v>0</v>
      </c>
      <c r="I340" s="21">
        <f t="shared" si="100"/>
        <v>0</v>
      </c>
      <c r="J340" s="21">
        <f t="shared" si="100"/>
        <v>0</v>
      </c>
      <c r="K340" s="27"/>
      <c r="L340" s="21">
        <f t="shared" ref="L340" ca="1" si="101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1105</v>
      </c>
      <c r="G341" s="34">
        <f t="shared" ref="G341:J341" si="102">G307+G311+G321+G326+G333+G340</f>
        <v>49.658000000000001</v>
      </c>
      <c r="H341" s="34">
        <f t="shared" si="102"/>
        <v>52.29</v>
      </c>
      <c r="I341" s="34">
        <f t="shared" si="102"/>
        <v>152.38</v>
      </c>
      <c r="J341" s="34">
        <f t="shared" si="102"/>
        <v>1408.5700000000002</v>
      </c>
      <c r="K341" s="35"/>
      <c r="L341" s="34">
        <f t="shared" ref="L341" ca="1" si="103">L307+L311+L321+L326+L333+L340</f>
        <v>0</v>
      </c>
    </row>
    <row r="342" spans="1:12" ht="15.6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84</v>
      </c>
      <c r="F342" s="58">
        <v>155</v>
      </c>
      <c r="G342" s="59">
        <v>5.64</v>
      </c>
      <c r="H342" s="59">
        <v>6.11</v>
      </c>
      <c r="I342" s="59">
        <v>26.73</v>
      </c>
      <c r="J342" s="59">
        <v>184.78</v>
      </c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6" x14ac:dyDescent="0.3">
      <c r="A344" s="15"/>
      <c r="B344" s="16"/>
      <c r="C344" s="11"/>
      <c r="D344" s="7" t="s">
        <v>22</v>
      </c>
      <c r="E344" s="58" t="s">
        <v>50</v>
      </c>
      <c r="F344" s="58">
        <v>180</v>
      </c>
      <c r="G344" s="59">
        <v>0.108</v>
      </c>
      <c r="H344" s="59">
        <v>0</v>
      </c>
      <c r="I344" s="59">
        <v>10.85</v>
      </c>
      <c r="J344" s="59">
        <v>44</v>
      </c>
      <c r="K344" s="52"/>
      <c r="L344" s="51"/>
    </row>
    <row r="345" spans="1:12" ht="15.6" x14ac:dyDescent="0.3">
      <c r="A345" s="15"/>
      <c r="B345" s="16"/>
      <c r="C345" s="11"/>
      <c r="D345" s="7" t="s">
        <v>23</v>
      </c>
      <c r="E345" s="58" t="s">
        <v>52</v>
      </c>
      <c r="F345" s="58">
        <v>40</v>
      </c>
      <c r="G345" s="59">
        <v>3.08</v>
      </c>
      <c r="H345" s="59">
        <v>0.56000000000000005</v>
      </c>
      <c r="I345" s="59">
        <v>15.08</v>
      </c>
      <c r="J345" s="59">
        <v>94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375</v>
      </c>
      <c r="G349" s="21">
        <f>SUM(G342:G348)</f>
        <v>8.8279999999999994</v>
      </c>
      <c r="H349" s="21">
        <f>SUM(H342:H348)</f>
        <v>6.67</v>
      </c>
      <c r="I349" s="21">
        <f>SUM(I342:I348)</f>
        <v>52.66</v>
      </c>
      <c r="J349" s="21">
        <f>SUM(J342:J348)</f>
        <v>322.77999999999997</v>
      </c>
      <c r="K349" s="27"/>
      <c r="L349" s="21">
        <f t="shared" si="91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4">SUM(G350:G352)</f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7"/>
      <c r="L353" s="21">
        <f t="shared" ref="L353" ca="1" si="105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.6" x14ac:dyDescent="0.3">
      <c r="A355" s="15"/>
      <c r="B355" s="16"/>
      <c r="C355" s="11"/>
      <c r="D355" s="7" t="s">
        <v>28</v>
      </c>
      <c r="E355" s="58" t="s">
        <v>85</v>
      </c>
      <c r="F355" s="58">
        <v>200</v>
      </c>
      <c r="G355" s="59">
        <v>3</v>
      </c>
      <c r="H355" s="59">
        <v>2.63</v>
      </c>
      <c r="I355" s="59">
        <v>13.47</v>
      </c>
      <c r="J355" s="59">
        <v>89.55</v>
      </c>
      <c r="K355" s="52"/>
      <c r="L355" s="51"/>
    </row>
    <row r="356" spans="1:12" ht="15.6" x14ac:dyDescent="0.3">
      <c r="A356" s="15"/>
      <c r="B356" s="16"/>
      <c r="C356" s="11"/>
      <c r="D356" s="7" t="s">
        <v>29</v>
      </c>
      <c r="E356" s="58" t="s">
        <v>86</v>
      </c>
      <c r="F356" s="58">
        <v>90</v>
      </c>
      <c r="G356" s="59">
        <v>12.82</v>
      </c>
      <c r="H356" s="59">
        <v>14.06</v>
      </c>
      <c r="I356" s="59">
        <v>6.89</v>
      </c>
      <c r="J356" s="59">
        <v>212.1</v>
      </c>
      <c r="K356" s="52"/>
      <c r="L356" s="51"/>
    </row>
    <row r="357" spans="1:12" ht="15.6" x14ac:dyDescent="0.3">
      <c r="A357" s="15"/>
      <c r="B357" s="16"/>
      <c r="C357" s="11"/>
      <c r="D357" s="7" t="s">
        <v>30</v>
      </c>
      <c r="E357" s="58" t="s">
        <v>87</v>
      </c>
      <c r="F357" s="58">
        <v>155</v>
      </c>
      <c r="G357" s="59">
        <v>17.47</v>
      </c>
      <c r="H357" s="59">
        <v>3.88</v>
      </c>
      <c r="I357" s="59">
        <v>38.520000000000003</v>
      </c>
      <c r="J357" s="59">
        <v>248.62</v>
      </c>
      <c r="K357" s="52"/>
      <c r="L357" s="51"/>
    </row>
    <row r="358" spans="1:12" ht="15.6" x14ac:dyDescent="0.3">
      <c r="A358" s="15"/>
      <c r="B358" s="16"/>
      <c r="C358" s="11"/>
      <c r="D358" s="7" t="s">
        <v>31</v>
      </c>
      <c r="E358" s="58" t="s">
        <v>50</v>
      </c>
      <c r="F358" s="58">
        <v>180</v>
      </c>
      <c r="G358" s="59">
        <v>0.108</v>
      </c>
      <c r="H358" s="59">
        <v>0</v>
      </c>
      <c r="I358" s="59">
        <v>10.85</v>
      </c>
      <c r="J358" s="59">
        <v>44</v>
      </c>
      <c r="K358" s="52"/>
      <c r="L358" s="51"/>
    </row>
    <row r="359" spans="1:12" ht="15.6" x14ac:dyDescent="0.3">
      <c r="A359" s="15"/>
      <c r="B359" s="16"/>
      <c r="C359" s="11"/>
      <c r="D359" s="7" t="s">
        <v>32</v>
      </c>
      <c r="E359" s="58" t="s">
        <v>51</v>
      </c>
      <c r="F359" s="58">
        <v>50</v>
      </c>
      <c r="G359" s="59">
        <v>3.1</v>
      </c>
      <c r="H359" s="59">
        <v>0.6</v>
      </c>
      <c r="I359" s="59">
        <v>15.1</v>
      </c>
      <c r="J359" s="59">
        <v>130</v>
      </c>
      <c r="K359" s="52"/>
      <c r="L359" s="51"/>
    </row>
    <row r="360" spans="1:12" ht="15.6" x14ac:dyDescent="0.3">
      <c r="A360" s="15"/>
      <c r="B360" s="16"/>
      <c r="C360" s="11"/>
      <c r="D360" s="7" t="s">
        <v>33</v>
      </c>
      <c r="E360" s="58" t="s">
        <v>52</v>
      </c>
      <c r="F360" s="58">
        <v>60</v>
      </c>
      <c r="G360" s="59">
        <v>3.1</v>
      </c>
      <c r="H360" s="59">
        <v>0.7</v>
      </c>
      <c r="I360" s="59">
        <v>15.2</v>
      </c>
      <c r="J360" s="59">
        <v>141</v>
      </c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735</v>
      </c>
      <c r="G363" s="21">
        <f t="shared" ref="G363:J363" si="106">SUM(G354:G362)</f>
        <v>39.597999999999999</v>
      </c>
      <c r="H363" s="21">
        <f t="shared" si="106"/>
        <v>21.87</v>
      </c>
      <c r="I363" s="21">
        <f t="shared" si="106"/>
        <v>100.03</v>
      </c>
      <c r="J363" s="21">
        <f t="shared" si="106"/>
        <v>865.27</v>
      </c>
      <c r="K363" s="27"/>
      <c r="L363" s="21">
        <f t="shared" ref="L363" ca="1" si="107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08">SUM(G364:G367)</f>
        <v>0</v>
      </c>
      <c r="H368" s="21">
        <f t="shared" si="108"/>
        <v>0</v>
      </c>
      <c r="I368" s="21">
        <f t="shared" si="108"/>
        <v>0</v>
      </c>
      <c r="J368" s="21">
        <f t="shared" si="108"/>
        <v>0</v>
      </c>
      <c r="K368" s="27"/>
      <c r="L368" s="21">
        <f t="shared" ref="L368" ca="1" si="109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0">SUM(G369:G374)</f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7"/>
      <c r="L375" s="21">
        <f t="shared" ref="L375" ca="1" si="111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2">SUM(G376:G381)</f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7"/>
      <c r="L382" s="21">
        <f t="shared" ref="L382" ca="1" si="113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1110</v>
      </c>
      <c r="G383" s="34">
        <f t="shared" ref="G383:J383" si="114">G349+G353+G363+G368+G375+G382</f>
        <v>48.426000000000002</v>
      </c>
      <c r="H383" s="34">
        <f t="shared" si="114"/>
        <v>28.54</v>
      </c>
      <c r="I383" s="34">
        <f t="shared" si="114"/>
        <v>152.69</v>
      </c>
      <c r="J383" s="34">
        <f t="shared" si="114"/>
        <v>1188.05</v>
      </c>
      <c r="K383" s="35"/>
      <c r="L383" s="34">
        <f t="shared" ref="L383" ca="1" si="115">L349+L353+L363+L368+L375+L382</f>
        <v>0</v>
      </c>
    </row>
    <row r="384" spans="1:12" ht="15.6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88</v>
      </c>
      <c r="F384" s="58">
        <v>155</v>
      </c>
      <c r="G384" s="59">
        <v>4.79</v>
      </c>
      <c r="H384" s="59">
        <v>6.74</v>
      </c>
      <c r="I384" s="59">
        <v>19.3</v>
      </c>
      <c r="J384" s="59">
        <v>157.1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6" x14ac:dyDescent="0.3">
      <c r="A386" s="25"/>
      <c r="B386" s="16"/>
      <c r="C386" s="11"/>
      <c r="D386" s="7" t="s">
        <v>22</v>
      </c>
      <c r="E386" s="58" t="s">
        <v>60</v>
      </c>
      <c r="F386" s="58">
        <v>180</v>
      </c>
      <c r="G386" s="59">
        <v>2.52</v>
      </c>
      <c r="H386" s="59">
        <v>2.87</v>
      </c>
      <c r="I386" s="59">
        <v>17.75</v>
      </c>
      <c r="J386" s="59">
        <v>106.93</v>
      </c>
      <c r="K386" s="52"/>
      <c r="L386" s="51"/>
    </row>
    <row r="387" spans="1:12" ht="15.6" x14ac:dyDescent="0.3">
      <c r="A387" s="25"/>
      <c r="B387" s="16"/>
      <c r="C387" s="11"/>
      <c r="D387" s="7" t="s">
        <v>23</v>
      </c>
      <c r="E387" s="58" t="s">
        <v>52</v>
      </c>
      <c r="F387" s="64">
        <v>40</v>
      </c>
      <c r="G387" s="62">
        <v>3.08</v>
      </c>
      <c r="H387" s="62">
        <v>0.56000000000000005</v>
      </c>
      <c r="I387" s="62">
        <v>15.08</v>
      </c>
      <c r="J387" s="62">
        <v>94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375</v>
      </c>
      <c r="G391" s="21">
        <f>SUM(G384:G390)</f>
        <v>10.39</v>
      </c>
      <c r="H391" s="21">
        <f>SUM(H384:H390)</f>
        <v>10.17</v>
      </c>
      <c r="I391" s="21">
        <f>SUM(I384:I390)</f>
        <v>52.129999999999995</v>
      </c>
      <c r="J391" s="21">
        <f>SUM(J384:J390)</f>
        <v>358.03</v>
      </c>
      <c r="K391" s="27"/>
      <c r="L391" s="21">
        <f t="shared" ref="L391:L433" si="116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7">SUM(G392:G394)</f>
        <v>0</v>
      </c>
      <c r="H395" s="21">
        <f t="shared" si="117"/>
        <v>0</v>
      </c>
      <c r="I395" s="21">
        <f t="shared" si="117"/>
        <v>0</v>
      </c>
      <c r="J395" s="21">
        <f t="shared" si="117"/>
        <v>0</v>
      </c>
      <c r="K395" s="27"/>
      <c r="L395" s="21">
        <f t="shared" ref="L395" ca="1" si="118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6" x14ac:dyDescent="0.3">
      <c r="A397" s="25"/>
      <c r="B397" s="16"/>
      <c r="C397" s="11"/>
      <c r="D397" s="7" t="s">
        <v>28</v>
      </c>
      <c r="E397" s="58" t="s">
        <v>89</v>
      </c>
      <c r="F397" s="58">
        <v>200</v>
      </c>
      <c r="G397" s="59">
        <v>1.87</v>
      </c>
      <c r="H397" s="59">
        <v>3.11</v>
      </c>
      <c r="I397" s="59">
        <v>10.89</v>
      </c>
      <c r="J397" s="59">
        <v>79.03</v>
      </c>
      <c r="K397" s="52"/>
      <c r="L397" s="51"/>
    </row>
    <row r="398" spans="1:12" ht="15.6" x14ac:dyDescent="0.3">
      <c r="A398" s="25"/>
      <c r="B398" s="16"/>
      <c r="C398" s="11"/>
      <c r="D398" s="7" t="s">
        <v>29</v>
      </c>
      <c r="E398" s="60" t="s">
        <v>90</v>
      </c>
      <c r="F398" s="60">
        <v>90</v>
      </c>
      <c r="G398" s="61">
        <v>16.510000000000002</v>
      </c>
      <c r="H398" s="61">
        <v>10.28</v>
      </c>
      <c r="I398" s="61">
        <v>4.96</v>
      </c>
      <c r="J398" s="61">
        <v>178.41</v>
      </c>
      <c r="K398" s="52"/>
      <c r="L398" s="51"/>
    </row>
    <row r="399" spans="1:12" ht="15.6" x14ac:dyDescent="0.3">
      <c r="A399" s="25"/>
      <c r="B399" s="16"/>
      <c r="C399" s="11"/>
      <c r="D399" s="7" t="s">
        <v>30</v>
      </c>
      <c r="E399" s="58" t="s">
        <v>75</v>
      </c>
      <c r="F399" s="58">
        <v>150</v>
      </c>
      <c r="G399" s="59">
        <v>3.89</v>
      </c>
      <c r="H399" s="59">
        <v>5.09</v>
      </c>
      <c r="I399" s="59">
        <v>40.28</v>
      </c>
      <c r="J399" s="59">
        <v>225.18</v>
      </c>
      <c r="K399" s="52"/>
      <c r="L399" s="51"/>
    </row>
    <row r="400" spans="1:12" ht="15.6" x14ac:dyDescent="0.3">
      <c r="A400" s="25"/>
      <c r="B400" s="16"/>
      <c r="C400" s="11"/>
      <c r="D400" s="7" t="s">
        <v>31</v>
      </c>
      <c r="E400" s="58" t="s">
        <v>70</v>
      </c>
      <c r="F400" s="58">
        <v>180</v>
      </c>
      <c r="G400" s="59">
        <v>0.5</v>
      </c>
      <c r="H400" s="59">
        <v>0</v>
      </c>
      <c r="I400" s="59">
        <v>25.13</v>
      </c>
      <c r="J400" s="59">
        <v>103.44</v>
      </c>
      <c r="K400" s="52"/>
      <c r="L400" s="51"/>
    </row>
    <row r="401" spans="1:12" ht="15.6" x14ac:dyDescent="0.3">
      <c r="A401" s="25"/>
      <c r="B401" s="16"/>
      <c r="C401" s="11"/>
      <c r="D401" s="7" t="s">
        <v>32</v>
      </c>
      <c r="E401" s="58" t="s">
        <v>51</v>
      </c>
      <c r="F401" s="58">
        <v>50</v>
      </c>
      <c r="G401" s="59">
        <v>3.1</v>
      </c>
      <c r="H401" s="59">
        <v>0.6</v>
      </c>
      <c r="I401" s="59">
        <v>15.1</v>
      </c>
      <c r="J401" s="59">
        <v>130</v>
      </c>
      <c r="K401" s="52"/>
      <c r="L401" s="51"/>
    </row>
    <row r="402" spans="1:12" ht="15.6" x14ac:dyDescent="0.3">
      <c r="A402" s="25"/>
      <c r="B402" s="16"/>
      <c r="C402" s="11"/>
      <c r="D402" s="7" t="s">
        <v>33</v>
      </c>
      <c r="E402" s="58" t="s">
        <v>52</v>
      </c>
      <c r="F402" s="58">
        <v>60</v>
      </c>
      <c r="G402" s="59">
        <v>3.1</v>
      </c>
      <c r="H402" s="59">
        <v>0.7</v>
      </c>
      <c r="I402" s="59">
        <v>15.2</v>
      </c>
      <c r="J402" s="59">
        <v>141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:J405" si="119">SUM(G396:G404)</f>
        <v>28.970000000000006</v>
      </c>
      <c r="H405" s="21">
        <f t="shared" si="119"/>
        <v>19.779999999999998</v>
      </c>
      <c r="I405" s="21">
        <f t="shared" si="119"/>
        <v>111.56</v>
      </c>
      <c r="J405" s="21">
        <f t="shared" si="119"/>
        <v>857.06</v>
      </c>
      <c r="K405" s="27"/>
      <c r="L405" s="21">
        <f t="shared" ref="L405" ca="1" si="120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1">SUM(G406:G409)</f>
        <v>0</v>
      </c>
      <c r="H410" s="21">
        <f t="shared" si="121"/>
        <v>0</v>
      </c>
      <c r="I410" s="21">
        <f t="shared" si="121"/>
        <v>0</v>
      </c>
      <c r="J410" s="21">
        <f t="shared" si="121"/>
        <v>0</v>
      </c>
      <c r="K410" s="27"/>
      <c r="L410" s="21">
        <f t="shared" ref="L410" ca="1" si="122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3">SUM(G411:G416)</f>
        <v>0</v>
      </c>
      <c r="H417" s="21">
        <f t="shared" si="123"/>
        <v>0</v>
      </c>
      <c r="I417" s="21">
        <f t="shared" si="123"/>
        <v>0</v>
      </c>
      <c r="J417" s="21">
        <f t="shared" si="123"/>
        <v>0</v>
      </c>
      <c r="K417" s="27"/>
      <c r="L417" s="21">
        <f t="shared" ref="L417" ca="1" si="124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5">SUM(G418:G423)</f>
        <v>0</v>
      </c>
      <c r="H424" s="21">
        <f t="shared" si="125"/>
        <v>0</v>
      </c>
      <c r="I424" s="21">
        <f t="shared" si="125"/>
        <v>0</v>
      </c>
      <c r="J424" s="21">
        <f t="shared" si="125"/>
        <v>0</v>
      </c>
      <c r="K424" s="27"/>
      <c r="L424" s="21">
        <f t="shared" ref="L424" ca="1" si="126">SUM(L418:L426)</f>
        <v>0</v>
      </c>
    </row>
    <row r="425" spans="1:12" ht="15.75" customHeight="1" thickBot="1" x14ac:dyDescent="0.3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1105</v>
      </c>
      <c r="G425" s="34">
        <f t="shared" ref="G425:J425" si="127">G391+G395+G405+G410+G417+G424</f>
        <v>39.360000000000007</v>
      </c>
      <c r="H425" s="34">
        <f t="shared" si="127"/>
        <v>29.949999999999996</v>
      </c>
      <c r="I425" s="34">
        <f t="shared" si="127"/>
        <v>163.69</v>
      </c>
      <c r="J425" s="34">
        <f t="shared" si="127"/>
        <v>1215.0899999999999</v>
      </c>
      <c r="K425" s="35"/>
      <c r="L425" s="34">
        <f t="shared" ref="L425" ca="1" si="128">L391+L395+L405+L410+L417+L424</f>
        <v>0</v>
      </c>
    </row>
    <row r="426" spans="1:12" ht="15.6" x14ac:dyDescent="0.3">
      <c r="A426" s="22">
        <v>2</v>
      </c>
      <c r="B426" s="23">
        <v>4</v>
      </c>
      <c r="C426" s="24" t="s">
        <v>20</v>
      </c>
      <c r="D426" s="5" t="s">
        <v>21</v>
      </c>
      <c r="E426" s="58" t="s">
        <v>93</v>
      </c>
      <c r="F426" s="58">
        <v>155</v>
      </c>
      <c r="G426" s="59">
        <v>13.88</v>
      </c>
      <c r="H426" s="59">
        <v>21.47</v>
      </c>
      <c r="I426" s="59">
        <v>3.62</v>
      </c>
      <c r="J426" s="59">
        <v>263.08999999999997</v>
      </c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6" x14ac:dyDescent="0.3">
      <c r="A428" s="25"/>
      <c r="B428" s="16"/>
      <c r="C428" s="11"/>
      <c r="D428" s="7" t="s">
        <v>22</v>
      </c>
      <c r="E428" s="58" t="s">
        <v>94</v>
      </c>
      <c r="F428" s="58">
        <v>180</v>
      </c>
      <c r="G428" s="59">
        <v>2.79</v>
      </c>
      <c r="H428" s="59">
        <v>2.5499999999999998</v>
      </c>
      <c r="I428" s="59">
        <v>13.27</v>
      </c>
      <c r="J428" s="59">
        <v>78.599999999999994</v>
      </c>
      <c r="K428" s="52"/>
      <c r="L428" s="51"/>
    </row>
    <row r="429" spans="1:12" ht="15.6" x14ac:dyDescent="0.3">
      <c r="A429" s="25"/>
      <c r="B429" s="16"/>
      <c r="C429" s="11"/>
      <c r="D429" s="7" t="s">
        <v>23</v>
      </c>
      <c r="E429" s="58" t="s">
        <v>52</v>
      </c>
      <c r="F429" s="58">
        <v>40</v>
      </c>
      <c r="G429" s="59">
        <v>3.08</v>
      </c>
      <c r="H429" s="59">
        <v>0.56000000000000005</v>
      </c>
      <c r="I429" s="59">
        <v>15.08</v>
      </c>
      <c r="J429" s="59">
        <v>94</v>
      </c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375</v>
      </c>
      <c r="G433" s="21">
        <f t="shared" ref="G433:J433" si="129">SUM(G426:G432)</f>
        <v>19.75</v>
      </c>
      <c r="H433" s="21">
        <f t="shared" si="129"/>
        <v>24.58</v>
      </c>
      <c r="I433" s="21">
        <f t="shared" si="129"/>
        <v>31.97</v>
      </c>
      <c r="J433" s="21">
        <f t="shared" si="129"/>
        <v>435.68999999999994</v>
      </c>
      <c r="K433" s="27"/>
      <c r="L433" s="21">
        <f t="shared" si="116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0">SUM(G434:G436)</f>
        <v>0</v>
      </c>
      <c r="H437" s="21">
        <f t="shared" si="130"/>
        <v>0</v>
      </c>
      <c r="I437" s="21">
        <f t="shared" si="130"/>
        <v>0</v>
      </c>
      <c r="J437" s="21">
        <f t="shared" si="130"/>
        <v>0</v>
      </c>
      <c r="K437" s="27"/>
      <c r="L437" s="21">
        <f t="shared" ref="L437" ca="1" si="131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.6" x14ac:dyDescent="0.3">
      <c r="A439" s="25"/>
      <c r="B439" s="16"/>
      <c r="C439" s="11"/>
      <c r="D439" s="7" t="s">
        <v>28</v>
      </c>
      <c r="E439" s="58" t="s">
        <v>95</v>
      </c>
      <c r="F439" s="58">
        <v>200</v>
      </c>
      <c r="G439" s="59">
        <v>4.9800000000000004</v>
      </c>
      <c r="H439" s="59">
        <v>6.57</v>
      </c>
      <c r="I439" s="59">
        <v>14.71</v>
      </c>
      <c r="J439" s="59">
        <v>136.78</v>
      </c>
      <c r="K439" s="52"/>
      <c r="L439" s="51"/>
    </row>
    <row r="440" spans="1:12" ht="15.6" x14ac:dyDescent="0.3">
      <c r="A440" s="25"/>
      <c r="B440" s="16"/>
      <c r="C440" s="11"/>
      <c r="D440" s="7" t="s">
        <v>29</v>
      </c>
      <c r="E440" s="58" t="s">
        <v>96</v>
      </c>
      <c r="F440" s="58">
        <v>90</v>
      </c>
      <c r="G440" s="59">
        <v>13.27</v>
      </c>
      <c r="H440" s="59">
        <v>8.9499999999999993</v>
      </c>
      <c r="I440" s="59">
        <v>5.38</v>
      </c>
      <c r="J440" s="59">
        <v>155.26</v>
      </c>
      <c r="K440" s="52"/>
      <c r="L440" s="51"/>
    </row>
    <row r="441" spans="1:12" ht="15.6" x14ac:dyDescent="0.3">
      <c r="A441" s="25"/>
      <c r="B441" s="16"/>
      <c r="C441" s="11"/>
      <c r="D441" s="7" t="s">
        <v>30</v>
      </c>
      <c r="E441" s="58" t="s">
        <v>97</v>
      </c>
      <c r="F441" s="58">
        <v>150</v>
      </c>
      <c r="G441" s="59">
        <v>3.1949999999999998</v>
      </c>
      <c r="H441" s="59">
        <v>6.06</v>
      </c>
      <c r="I441" s="59">
        <v>23.3</v>
      </c>
      <c r="J441" s="59">
        <v>160.44999999999999</v>
      </c>
      <c r="K441" s="52"/>
      <c r="L441" s="51"/>
    </row>
    <row r="442" spans="1:12" ht="15.6" x14ac:dyDescent="0.3">
      <c r="A442" s="25"/>
      <c r="B442" s="16"/>
      <c r="C442" s="11"/>
      <c r="D442" s="7" t="s">
        <v>31</v>
      </c>
      <c r="E442" s="58" t="s">
        <v>65</v>
      </c>
      <c r="F442" s="58">
        <v>180</v>
      </c>
      <c r="G442" s="59">
        <v>7.0000000000000007E-2</v>
      </c>
      <c r="H442" s="59">
        <v>0.01</v>
      </c>
      <c r="I442" s="59">
        <v>15.31</v>
      </c>
      <c r="J442" s="59">
        <v>61.62</v>
      </c>
      <c r="K442" s="52"/>
      <c r="L442" s="51"/>
    </row>
    <row r="443" spans="1:12" ht="15.6" x14ac:dyDescent="0.3">
      <c r="A443" s="25"/>
      <c r="B443" s="16"/>
      <c r="C443" s="11"/>
      <c r="D443" s="7" t="s">
        <v>32</v>
      </c>
      <c r="E443" s="58" t="s">
        <v>51</v>
      </c>
      <c r="F443" s="58">
        <v>50</v>
      </c>
      <c r="G443" s="59">
        <v>3.1</v>
      </c>
      <c r="H443" s="59">
        <v>0.6</v>
      </c>
      <c r="I443" s="59">
        <v>15.1</v>
      </c>
      <c r="J443" s="59">
        <v>130</v>
      </c>
      <c r="K443" s="52"/>
      <c r="L443" s="51"/>
    </row>
    <row r="444" spans="1:12" ht="15.6" x14ac:dyDescent="0.3">
      <c r="A444" s="25"/>
      <c r="B444" s="16"/>
      <c r="C444" s="11"/>
      <c r="D444" s="7" t="s">
        <v>33</v>
      </c>
      <c r="E444" s="58" t="s">
        <v>52</v>
      </c>
      <c r="F444" s="58">
        <v>60</v>
      </c>
      <c r="G444" s="59">
        <v>3.1</v>
      </c>
      <c r="H444" s="59">
        <v>0.7</v>
      </c>
      <c r="I444" s="59">
        <v>15.2</v>
      </c>
      <c r="J444" s="59">
        <v>141</v>
      </c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:J447" si="132">SUM(G438:G446)</f>
        <v>27.715000000000003</v>
      </c>
      <c r="H447" s="21">
        <f t="shared" si="132"/>
        <v>22.89</v>
      </c>
      <c r="I447" s="21">
        <f t="shared" si="132"/>
        <v>89</v>
      </c>
      <c r="J447" s="21">
        <f t="shared" si="132"/>
        <v>785.1099999999999</v>
      </c>
      <c r="K447" s="27"/>
      <c r="L447" s="21">
        <f t="shared" ref="L447" ca="1" si="133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4">SUM(G448:G451)</f>
        <v>0</v>
      </c>
      <c r="H452" s="21">
        <f t="shared" si="134"/>
        <v>0</v>
      </c>
      <c r="I452" s="21">
        <f t="shared" si="134"/>
        <v>0</v>
      </c>
      <c r="J452" s="21">
        <f t="shared" si="134"/>
        <v>0</v>
      </c>
      <c r="K452" s="27"/>
      <c r="L452" s="21">
        <f t="shared" ref="L452" ca="1" si="135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6">SUM(G453:G458)</f>
        <v>0</v>
      </c>
      <c r="H459" s="21">
        <f t="shared" si="136"/>
        <v>0</v>
      </c>
      <c r="I459" s="21">
        <f t="shared" si="136"/>
        <v>0</v>
      </c>
      <c r="J459" s="21">
        <f t="shared" si="136"/>
        <v>0</v>
      </c>
      <c r="K459" s="27"/>
      <c r="L459" s="21">
        <f t="shared" ref="L459" ca="1" si="137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38">SUM(G460:G465)</f>
        <v>0</v>
      </c>
      <c r="H466" s="21">
        <f t="shared" si="138"/>
        <v>0</v>
      </c>
      <c r="I466" s="21">
        <f t="shared" si="138"/>
        <v>0</v>
      </c>
      <c r="J466" s="21">
        <f t="shared" si="138"/>
        <v>0</v>
      </c>
      <c r="K466" s="27"/>
      <c r="L466" s="21">
        <f t="shared" ref="L466" ca="1" si="139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1105</v>
      </c>
      <c r="G467" s="34">
        <f t="shared" ref="G467:J467" si="140">G433+G437+G447+G452+G459+G466</f>
        <v>47.465000000000003</v>
      </c>
      <c r="H467" s="34">
        <f t="shared" si="140"/>
        <v>47.47</v>
      </c>
      <c r="I467" s="34">
        <f t="shared" si="140"/>
        <v>120.97</v>
      </c>
      <c r="J467" s="34">
        <f t="shared" si="140"/>
        <v>1220.7999999999997</v>
      </c>
      <c r="K467" s="35"/>
      <c r="L467" s="34">
        <f t="shared" ref="L467" ca="1" si="141">L433+L437+L447+L452+L459+L466</f>
        <v>0</v>
      </c>
    </row>
    <row r="468" spans="1:12" ht="15.6" x14ac:dyDescent="0.3">
      <c r="A468" s="22">
        <v>2</v>
      </c>
      <c r="B468" s="23">
        <v>5</v>
      </c>
      <c r="C468" s="24" t="s">
        <v>20</v>
      </c>
      <c r="D468" s="5" t="s">
        <v>21</v>
      </c>
      <c r="E468" s="58" t="s">
        <v>91</v>
      </c>
      <c r="F468" s="58">
        <v>155</v>
      </c>
      <c r="G468" s="59">
        <v>4.58</v>
      </c>
      <c r="H468" s="59">
        <v>5.5</v>
      </c>
      <c r="I468" s="59">
        <v>25.98</v>
      </c>
      <c r="J468" s="59">
        <v>172.09</v>
      </c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6" x14ac:dyDescent="0.3">
      <c r="A470" s="25"/>
      <c r="B470" s="16"/>
      <c r="C470" s="11"/>
      <c r="D470" s="7" t="s">
        <v>22</v>
      </c>
      <c r="E470" s="58" t="s">
        <v>82</v>
      </c>
      <c r="F470" s="58">
        <v>180</v>
      </c>
      <c r="G470" s="59">
        <v>3.39</v>
      </c>
      <c r="H470" s="59">
        <v>3.54</v>
      </c>
      <c r="I470" s="59">
        <v>23.38</v>
      </c>
      <c r="J470" s="63">
        <v>138.66</v>
      </c>
      <c r="K470" s="52"/>
      <c r="L470" s="51"/>
    </row>
    <row r="471" spans="1:12" ht="15.6" x14ac:dyDescent="0.3">
      <c r="A471" s="25"/>
      <c r="B471" s="16"/>
      <c r="C471" s="11"/>
      <c r="D471" s="7" t="s">
        <v>23</v>
      </c>
      <c r="E471" s="58" t="s">
        <v>52</v>
      </c>
      <c r="F471" s="58">
        <v>40</v>
      </c>
      <c r="G471" s="59">
        <v>3.08</v>
      </c>
      <c r="H471" s="59">
        <v>0.56000000000000005</v>
      </c>
      <c r="I471" s="59">
        <v>15.08</v>
      </c>
      <c r="J471" s="59">
        <v>94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375</v>
      </c>
      <c r="G475" s="21">
        <f t="shared" ref="G475:J475" si="142">SUM(G468:G474)</f>
        <v>11.05</v>
      </c>
      <c r="H475" s="21">
        <f t="shared" si="142"/>
        <v>9.6</v>
      </c>
      <c r="I475" s="21">
        <f t="shared" si="142"/>
        <v>64.44</v>
      </c>
      <c r="J475" s="21">
        <f t="shared" si="142"/>
        <v>404.75</v>
      </c>
      <c r="K475" s="27"/>
      <c r="L475" s="21">
        <f t="shared" ref="L475:L517" si="14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4">SUM(G476:G478)</f>
        <v>0</v>
      </c>
      <c r="H479" s="21">
        <f t="shared" si="144"/>
        <v>0</v>
      </c>
      <c r="I479" s="21">
        <f t="shared" si="144"/>
        <v>0</v>
      </c>
      <c r="J479" s="21">
        <f t="shared" si="144"/>
        <v>0</v>
      </c>
      <c r="K479" s="27"/>
      <c r="L479" s="21">
        <f t="shared" ref="L479" ca="1" si="145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.6" x14ac:dyDescent="0.3">
      <c r="A481" s="25"/>
      <c r="B481" s="16"/>
      <c r="C481" s="11"/>
      <c r="D481" s="7" t="s">
        <v>28</v>
      </c>
      <c r="E481" s="58" t="s">
        <v>92</v>
      </c>
      <c r="F481" s="58">
        <v>200</v>
      </c>
      <c r="G481" s="59">
        <v>1.54</v>
      </c>
      <c r="H481" s="59">
        <v>2.2999999999999998</v>
      </c>
      <c r="I481" s="59">
        <v>10.07</v>
      </c>
      <c r="J481" s="59">
        <v>92.19</v>
      </c>
      <c r="K481" s="52"/>
      <c r="L481" s="51"/>
    </row>
    <row r="482" spans="1:12" ht="15.6" x14ac:dyDescent="0.3">
      <c r="A482" s="25"/>
      <c r="B482" s="16"/>
      <c r="C482" s="11"/>
      <c r="D482" s="7" t="s">
        <v>29</v>
      </c>
      <c r="E482" s="58" t="s">
        <v>98</v>
      </c>
      <c r="F482" s="58">
        <v>90</v>
      </c>
      <c r="G482" s="59">
        <v>11.1</v>
      </c>
      <c r="H482" s="59">
        <v>2.1</v>
      </c>
      <c r="I482" s="59">
        <v>7.4</v>
      </c>
      <c r="J482" s="59">
        <v>91.7</v>
      </c>
      <c r="K482" s="52"/>
      <c r="L482" s="51"/>
    </row>
    <row r="483" spans="1:12" ht="15.6" x14ac:dyDescent="0.3">
      <c r="A483" s="25"/>
      <c r="B483" s="16"/>
      <c r="C483" s="11"/>
      <c r="D483" s="7" t="s">
        <v>30</v>
      </c>
      <c r="E483" s="58" t="s">
        <v>75</v>
      </c>
      <c r="F483" s="58">
        <v>150</v>
      </c>
      <c r="G483" s="59">
        <v>3.9</v>
      </c>
      <c r="H483" s="59">
        <v>5.0999999999999996</v>
      </c>
      <c r="I483" s="59">
        <v>40.299999999999997</v>
      </c>
      <c r="J483" s="59">
        <v>225.2</v>
      </c>
      <c r="K483" s="52"/>
      <c r="L483" s="51"/>
    </row>
    <row r="484" spans="1:12" ht="15.6" x14ac:dyDescent="0.3">
      <c r="A484" s="25"/>
      <c r="B484" s="16"/>
      <c r="C484" s="11"/>
      <c r="D484" s="7" t="s">
        <v>31</v>
      </c>
      <c r="E484" s="58" t="s">
        <v>99</v>
      </c>
      <c r="F484" s="58">
        <v>180</v>
      </c>
      <c r="G484" s="59">
        <v>0.5</v>
      </c>
      <c r="H484" s="59">
        <v>0</v>
      </c>
      <c r="I484" s="59">
        <v>25.13</v>
      </c>
      <c r="J484" s="59">
        <v>103.44</v>
      </c>
      <c r="K484" s="52"/>
      <c r="L484" s="51"/>
    </row>
    <row r="485" spans="1:12" ht="15.6" x14ac:dyDescent="0.3">
      <c r="A485" s="25"/>
      <c r="B485" s="16"/>
      <c r="C485" s="11"/>
      <c r="D485" s="7" t="s">
        <v>32</v>
      </c>
      <c r="E485" s="58" t="s">
        <v>52</v>
      </c>
      <c r="F485" s="58">
        <v>60</v>
      </c>
      <c r="G485" s="59">
        <v>3.1</v>
      </c>
      <c r="H485" s="59">
        <v>0.7</v>
      </c>
      <c r="I485" s="59">
        <v>15.2</v>
      </c>
      <c r="J485" s="59">
        <v>141</v>
      </c>
      <c r="K485" s="52"/>
      <c r="L485" s="51"/>
    </row>
    <row r="486" spans="1:12" ht="15.6" x14ac:dyDescent="0.3">
      <c r="A486" s="25"/>
      <c r="B486" s="16"/>
      <c r="C486" s="11"/>
      <c r="D486" s="7" t="s">
        <v>33</v>
      </c>
      <c r="E486" s="58" t="s">
        <v>51</v>
      </c>
      <c r="F486" s="58">
        <v>50</v>
      </c>
      <c r="G486" s="59">
        <v>3.1</v>
      </c>
      <c r="H486" s="59">
        <v>0.6</v>
      </c>
      <c r="I486" s="59">
        <v>15.1</v>
      </c>
      <c r="J486" s="59">
        <v>130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:J489" si="146">SUM(G480:G488)</f>
        <v>23.240000000000002</v>
      </c>
      <c r="H489" s="21">
        <f t="shared" si="146"/>
        <v>10.799999999999999</v>
      </c>
      <c r="I489" s="21">
        <f t="shared" si="146"/>
        <v>113.19999999999999</v>
      </c>
      <c r="J489" s="21">
        <f t="shared" si="146"/>
        <v>783.53</v>
      </c>
      <c r="K489" s="27"/>
      <c r="L489" s="21">
        <f t="shared" ref="L489" ca="1" si="14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8">SUM(G490:G493)</f>
        <v>0</v>
      </c>
      <c r="H494" s="21">
        <f t="shared" si="148"/>
        <v>0</v>
      </c>
      <c r="I494" s="21">
        <f t="shared" si="148"/>
        <v>0</v>
      </c>
      <c r="J494" s="21">
        <f t="shared" si="148"/>
        <v>0</v>
      </c>
      <c r="K494" s="27"/>
      <c r="L494" s="21">
        <f t="shared" ref="L494" ca="1" si="149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0">SUM(G495:G500)</f>
        <v>0</v>
      </c>
      <c r="H501" s="21">
        <f t="shared" si="150"/>
        <v>0</v>
      </c>
      <c r="I501" s="21">
        <f t="shared" si="150"/>
        <v>0</v>
      </c>
      <c r="J501" s="21">
        <f t="shared" si="150"/>
        <v>0</v>
      </c>
      <c r="K501" s="27"/>
      <c r="L501" s="21">
        <f t="shared" ref="L501" ca="1" si="151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2">SUM(G502:G507)</f>
        <v>0</v>
      </c>
      <c r="H508" s="21">
        <f t="shared" si="152"/>
        <v>0</v>
      </c>
      <c r="I508" s="21">
        <f t="shared" si="152"/>
        <v>0</v>
      </c>
      <c r="J508" s="21">
        <f t="shared" si="152"/>
        <v>0</v>
      </c>
      <c r="K508" s="27"/>
      <c r="L508" s="21">
        <f t="shared" ref="L508" ca="1" si="153">SUM(L502:L510)</f>
        <v>0</v>
      </c>
    </row>
    <row r="509" spans="1:12" ht="15.75" customHeight="1" thickBot="1" x14ac:dyDescent="0.3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1105</v>
      </c>
      <c r="G509" s="34">
        <f t="shared" ref="G509:J509" si="154">G475+G479+G489+G494+G501+G508</f>
        <v>34.290000000000006</v>
      </c>
      <c r="H509" s="34">
        <f t="shared" si="154"/>
        <v>20.399999999999999</v>
      </c>
      <c r="I509" s="34">
        <f t="shared" si="154"/>
        <v>177.64</v>
      </c>
      <c r="J509" s="34">
        <f t="shared" si="154"/>
        <v>1188.28</v>
      </c>
      <c r="K509" s="35"/>
      <c r="L509" s="34">
        <f t="shared" ref="L509" ca="1" si="155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6">SUM(G510:G516)</f>
        <v>0</v>
      </c>
      <c r="H517" s="21">
        <f t="shared" si="156"/>
        <v>0</v>
      </c>
      <c r="I517" s="21">
        <f t="shared" si="156"/>
        <v>0</v>
      </c>
      <c r="J517" s="21">
        <f t="shared" si="156"/>
        <v>0</v>
      </c>
      <c r="K517" s="27"/>
      <c r="L517" s="21">
        <f t="shared" si="14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7">SUM(G518:G520)</f>
        <v>0</v>
      </c>
      <c r="H521" s="21">
        <f t="shared" si="157"/>
        <v>0</v>
      </c>
      <c r="I521" s="21">
        <f t="shared" si="157"/>
        <v>0</v>
      </c>
      <c r="J521" s="21">
        <f t="shared" si="157"/>
        <v>0</v>
      </c>
      <c r="K521" s="27"/>
      <c r="L521" s="21">
        <f t="shared" ref="L521" ca="1" si="158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59">SUM(G522:G530)</f>
        <v>0</v>
      </c>
      <c r="H531" s="21">
        <f t="shared" si="159"/>
        <v>0</v>
      </c>
      <c r="I531" s="21">
        <f t="shared" si="159"/>
        <v>0</v>
      </c>
      <c r="J531" s="21">
        <f t="shared" si="159"/>
        <v>0</v>
      </c>
      <c r="K531" s="27"/>
      <c r="L531" s="21">
        <f t="shared" ref="L531" ca="1" si="160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1">SUM(G532:G535)</f>
        <v>0</v>
      </c>
      <c r="H536" s="21">
        <f t="shared" si="161"/>
        <v>0</v>
      </c>
      <c r="I536" s="21">
        <f t="shared" si="161"/>
        <v>0</v>
      </c>
      <c r="J536" s="21">
        <f t="shared" si="161"/>
        <v>0</v>
      </c>
      <c r="K536" s="27"/>
      <c r="L536" s="21">
        <f t="shared" ref="L536" ca="1" si="162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3">SUM(G537:G542)</f>
        <v>0</v>
      </c>
      <c r="H543" s="21">
        <f t="shared" si="163"/>
        <v>0</v>
      </c>
      <c r="I543" s="21">
        <f t="shared" si="163"/>
        <v>0</v>
      </c>
      <c r="J543" s="21">
        <f t="shared" si="163"/>
        <v>0</v>
      </c>
      <c r="K543" s="27"/>
      <c r="L543" s="21">
        <f t="shared" ref="L543" ca="1" si="164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5">SUM(G544:G549)</f>
        <v>0</v>
      </c>
      <c r="H550" s="21">
        <f t="shared" si="165"/>
        <v>0</v>
      </c>
      <c r="I550" s="21">
        <f t="shared" si="165"/>
        <v>0</v>
      </c>
      <c r="J550" s="21">
        <f t="shared" si="165"/>
        <v>0</v>
      </c>
      <c r="K550" s="27"/>
      <c r="L550" s="21">
        <f t="shared" ref="L550" ca="1" si="166">SUM(L544:L552)</f>
        <v>0</v>
      </c>
    </row>
    <row r="551" spans="1:12" ht="15.75" customHeight="1" thickBot="1" x14ac:dyDescent="0.3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:J551" si="167">G517+G521+G531+G536+G543+G550</f>
        <v>0</v>
      </c>
      <c r="H551" s="34">
        <f t="shared" si="167"/>
        <v>0</v>
      </c>
      <c r="I551" s="34">
        <f t="shared" si="167"/>
        <v>0</v>
      </c>
      <c r="J551" s="34">
        <f t="shared" si="167"/>
        <v>0</v>
      </c>
      <c r="K551" s="35"/>
      <c r="L551" s="34">
        <f t="shared" ref="L551" ca="1" si="168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69">SUM(G552:G558)</f>
        <v>0</v>
      </c>
      <c r="H559" s="21">
        <f t="shared" si="169"/>
        <v>0</v>
      </c>
      <c r="I559" s="21">
        <f t="shared" si="169"/>
        <v>0</v>
      </c>
      <c r="J559" s="21">
        <f t="shared" si="169"/>
        <v>0</v>
      </c>
      <c r="K559" s="27"/>
      <c r="L559" s="21">
        <f t="shared" ref="L559" si="170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1">SUM(G560:G562)</f>
        <v>0</v>
      </c>
      <c r="H563" s="21">
        <f t="shared" si="171"/>
        <v>0</v>
      </c>
      <c r="I563" s="21">
        <f t="shared" si="171"/>
        <v>0</v>
      </c>
      <c r="J563" s="21">
        <f t="shared" si="171"/>
        <v>0</v>
      </c>
      <c r="K563" s="27"/>
      <c r="L563" s="21">
        <f t="shared" ref="L563" ca="1" si="172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3">SUM(G564:G572)</f>
        <v>0</v>
      </c>
      <c r="H573" s="21">
        <f t="shared" si="173"/>
        <v>0</v>
      </c>
      <c r="I573" s="21">
        <f t="shared" si="173"/>
        <v>0</v>
      </c>
      <c r="J573" s="21">
        <f t="shared" si="173"/>
        <v>0</v>
      </c>
      <c r="K573" s="27"/>
      <c r="L573" s="21">
        <f t="shared" ref="L573" ca="1" si="174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5">SUM(G574:G577)</f>
        <v>0</v>
      </c>
      <c r="H578" s="21">
        <f t="shared" si="175"/>
        <v>0</v>
      </c>
      <c r="I578" s="21">
        <f t="shared" si="175"/>
        <v>0</v>
      </c>
      <c r="J578" s="21">
        <f t="shared" si="175"/>
        <v>0</v>
      </c>
      <c r="K578" s="27"/>
      <c r="L578" s="21">
        <f t="shared" ref="L578" ca="1" si="176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7">SUM(G579:G584)</f>
        <v>0</v>
      </c>
      <c r="H585" s="21">
        <f t="shared" si="177"/>
        <v>0</v>
      </c>
      <c r="I585" s="21">
        <f t="shared" si="177"/>
        <v>0</v>
      </c>
      <c r="J585" s="21">
        <f t="shared" si="177"/>
        <v>0</v>
      </c>
      <c r="K585" s="27"/>
      <c r="L585" s="21">
        <f t="shared" ref="L585" ca="1" si="178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79">SUM(G586:G591)</f>
        <v>0</v>
      </c>
      <c r="H592" s="21">
        <f t="shared" si="179"/>
        <v>0</v>
      </c>
      <c r="I592" s="21">
        <f t="shared" si="179"/>
        <v>0</v>
      </c>
      <c r="J592" s="21">
        <f t="shared" si="179"/>
        <v>0</v>
      </c>
      <c r="K592" s="27"/>
      <c r="L592" s="21">
        <f t="shared" ref="L592" ca="1" si="180">SUM(L586:L594)</f>
        <v>0</v>
      </c>
    </row>
    <row r="593" spans="1:12" ht="15" thickBot="1" x14ac:dyDescent="0.3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:J593" si="181">G559+G563+G573+G578+G585+G592</f>
        <v>0</v>
      </c>
      <c r="H593" s="40">
        <f t="shared" si="181"/>
        <v>0</v>
      </c>
      <c r="I593" s="40">
        <f t="shared" si="181"/>
        <v>0</v>
      </c>
      <c r="J593" s="40">
        <f t="shared" si="181"/>
        <v>0</v>
      </c>
      <c r="K593" s="41"/>
      <c r="L593" s="34">
        <f ca="1">L559+L563+L573+L578+L585+L592</f>
        <v>0</v>
      </c>
    </row>
    <row r="594" spans="1:12" ht="13.8" thickBot="1" x14ac:dyDescent="0.3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1108.6363636363637</v>
      </c>
      <c r="G594" s="42">
        <f t="shared" ref="G594:L594" si="18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43.578818181818185</v>
      </c>
      <c r="H594" s="42">
        <f t="shared" si="182"/>
        <v>37.368181818181817</v>
      </c>
      <c r="I594" s="42">
        <f t="shared" si="182"/>
        <v>153.17181818181817</v>
      </c>
      <c r="J594" s="42">
        <f t="shared" si="182"/>
        <v>1240.7563636363636</v>
      </c>
      <c r="K594" s="42"/>
      <c r="L594" s="42" t="e">
        <f t="shared" ca="1" si="182"/>
        <v>#DIV/0!</v>
      </c>
    </row>
  </sheetData>
  <sheetProtection sheet="1" objects="1" scenarios="1"/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/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7.399999999999999" x14ac:dyDescent="0.25">
      <c r="A2" s="43" t="s">
        <v>6</v>
      </c>
      <c r="C2" s="2"/>
      <c r="G2" s="2" t="s">
        <v>18</v>
      </c>
      <c r="H2" s="73" t="s">
        <v>46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1</v>
      </c>
      <c r="J3" s="56">
        <v>2024</v>
      </c>
      <c r="K3" s="1"/>
    </row>
    <row r="4" spans="1:12" ht="13.8" thickBot="1" x14ac:dyDescent="0.3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46.8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53</v>
      </c>
      <c r="F6" s="58">
        <v>155</v>
      </c>
      <c r="G6" s="59">
        <v>21.97</v>
      </c>
      <c r="H6" s="59">
        <v>9.11</v>
      </c>
      <c r="I6" s="59">
        <v>21.88</v>
      </c>
      <c r="J6" s="59">
        <v>257.32</v>
      </c>
      <c r="K6" s="60" t="s">
        <v>54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46.8" x14ac:dyDescent="0.3">
      <c r="A8" s="25"/>
      <c r="B8" s="16"/>
      <c r="C8" s="11"/>
      <c r="D8" s="7" t="s">
        <v>22</v>
      </c>
      <c r="E8" s="58" t="s">
        <v>50</v>
      </c>
      <c r="F8" s="58">
        <v>180</v>
      </c>
      <c r="G8" s="59">
        <v>0.108</v>
      </c>
      <c r="H8" s="59">
        <v>0</v>
      </c>
      <c r="I8" s="59">
        <v>10.85</v>
      </c>
      <c r="J8" s="59">
        <v>44</v>
      </c>
      <c r="K8" s="58" t="s">
        <v>55</v>
      </c>
      <c r="L8" s="51"/>
    </row>
    <row r="9" spans="1:12" ht="15.6" x14ac:dyDescent="0.3">
      <c r="A9" s="25"/>
      <c r="B9" s="16"/>
      <c r="C9" s="11"/>
      <c r="D9" s="7" t="s">
        <v>23</v>
      </c>
      <c r="E9" s="58" t="s">
        <v>52</v>
      </c>
      <c r="F9" s="58">
        <v>40</v>
      </c>
      <c r="G9" s="59">
        <v>3.08</v>
      </c>
      <c r="H9" s="59">
        <v>0.56000000000000005</v>
      </c>
      <c r="I9" s="59">
        <v>15.08</v>
      </c>
      <c r="J9" s="59">
        <v>94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25.158000000000001</v>
      </c>
      <c r="H13" s="21">
        <f t="shared" si="0"/>
        <v>9.67</v>
      </c>
      <c r="I13" s="21">
        <f t="shared" si="0"/>
        <v>47.809999999999995</v>
      </c>
      <c r="J13" s="21">
        <f t="shared" si="0"/>
        <v>395.32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46.8" x14ac:dyDescent="0.3">
      <c r="A19" s="25"/>
      <c r="B19" s="16"/>
      <c r="C19" s="11"/>
      <c r="D19" s="7" t="s">
        <v>28</v>
      </c>
      <c r="E19" s="58" t="s">
        <v>47</v>
      </c>
      <c r="F19" s="58">
        <v>200</v>
      </c>
      <c r="G19" s="59">
        <v>1.67</v>
      </c>
      <c r="H19" s="59">
        <v>5.0599999999999996</v>
      </c>
      <c r="I19" s="59">
        <v>8.51</v>
      </c>
      <c r="J19" s="59">
        <v>86.26</v>
      </c>
      <c r="K19" s="58" t="s">
        <v>56</v>
      </c>
      <c r="L19" s="51"/>
    </row>
    <row r="20" spans="1:12" ht="46.8" x14ac:dyDescent="0.3">
      <c r="A20" s="25"/>
      <c r="B20" s="16"/>
      <c r="C20" s="11"/>
      <c r="D20" s="7" t="s">
        <v>29</v>
      </c>
      <c r="E20" s="58" t="s">
        <v>48</v>
      </c>
      <c r="F20" s="58">
        <v>90</v>
      </c>
      <c r="G20" s="59">
        <v>8.25</v>
      </c>
      <c r="H20" s="59">
        <v>12.19</v>
      </c>
      <c r="I20" s="59">
        <v>8.5</v>
      </c>
      <c r="J20" s="59">
        <v>176.7</v>
      </c>
      <c r="K20" s="58" t="s">
        <v>57</v>
      </c>
      <c r="L20" s="51"/>
    </row>
    <row r="21" spans="1:12" ht="46.8" x14ac:dyDescent="0.3">
      <c r="A21" s="25"/>
      <c r="B21" s="16"/>
      <c r="C21" s="11"/>
      <c r="D21" s="7" t="s">
        <v>30</v>
      </c>
      <c r="E21" s="58" t="s">
        <v>49</v>
      </c>
      <c r="F21" s="58">
        <v>150</v>
      </c>
      <c r="G21" s="59">
        <v>9.27</v>
      </c>
      <c r="H21" s="59">
        <v>5.33</v>
      </c>
      <c r="I21" s="59">
        <v>36.869999999999997</v>
      </c>
      <c r="J21" s="59">
        <v>231.78</v>
      </c>
      <c r="K21" s="58" t="s">
        <v>58</v>
      </c>
      <c r="L21" s="51"/>
    </row>
    <row r="22" spans="1:12" ht="46.8" x14ac:dyDescent="0.3">
      <c r="A22" s="25"/>
      <c r="B22" s="16"/>
      <c r="C22" s="11"/>
      <c r="D22" s="7" t="s">
        <v>31</v>
      </c>
      <c r="E22" s="58" t="s">
        <v>50</v>
      </c>
      <c r="F22" s="58">
        <v>180</v>
      </c>
      <c r="G22" s="59">
        <v>0.108</v>
      </c>
      <c r="H22" s="59">
        <v>0</v>
      </c>
      <c r="I22" s="59">
        <v>10.85</v>
      </c>
      <c r="J22" s="59">
        <v>44</v>
      </c>
      <c r="K22" s="58" t="s">
        <v>55</v>
      </c>
      <c r="L22" s="51"/>
    </row>
    <row r="23" spans="1:12" ht="15.6" x14ac:dyDescent="0.3">
      <c r="A23" s="25"/>
      <c r="B23" s="16"/>
      <c r="C23" s="11"/>
      <c r="D23" s="7" t="s">
        <v>32</v>
      </c>
      <c r="E23" s="58" t="s">
        <v>51</v>
      </c>
      <c r="F23" s="58">
        <v>50</v>
      </c>
      <c r="G23" s="59">
        <v>3.1</v>
      </c>
      <c r="H23" s="59">
        <v>0.6</v>
      </c>
      <c r="I23" s="59">
        <v>15.1</v>
      </c>
      <c r="J23" s="59">
        <v>130</v>
      </c>
      <c r="K23" s="52"/>
      <c r="L23" s="51"/>
    </row>
    <row r="24" spans="1:12" ht="15.6" x14ac:dyDescent="0.3">
      <c r="A24" s="25"/>
      <c r="B24" s="16"/>
      <c r="C24" s="11"/>
      <c r="D24" s="7" t="s">
        <v>33</v>
      </c>
      <c r="E24" s="58" t="s">
        <v>52</v>
      </c>
      <c r="F24" s="58">
        <v>60</v>
      </c>
      <c r="G24" s="59">
        <v>3.1</v>
      </c>
      <c r="H24" s="59">
        <v>0.7</v>
      </c>
      <c r="I24" s="59">
        <v>15.2</v>
      </c>
      <c r="J24" s="59">
        <v>141</v>
      </c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25.498000000000001</v>
      </c>
      <c r="H27" s="21">
        <f t="shared" si="3"/>
        <v>23.88</v>
      </c>
      <c r="I27" s="21">
        <f t="shared" si="3"/>
        <v>95.029999999999987</v>
      </c>
      <c r="J27" s="21">
        <f t="shared" si="3"/>
        <v>809.74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1105</v>
      </c>
      <c r="G47" s="34">
        <f t="shared" ref="G47:J47" si="7">G13+G17+G27+G32+G39+G46</f>
        <v>50.656000000000006</v>
      </c>
      <c r="H47" s="34">
        <f t="shared" si="7"/>
        <v>33.549999999999997</v>
      </c>
      <c r="I47" s="34">
        <f t="shared" si="7"/>
        <v>142.83999999999997</v>
      </c>
      <c r="J47" s="34">
        <f t="shared" si="7"/>
        <v>1205.06</v>
      </c>
      <c r="K47" s="35"/>
      <c r="L47" s="34">
        <f ca="1">L13+L17+L27+L32+L39+L46</f>
        <v>0</v>
      </c>
    </row>
    <row r="48" spans="1:12" ht="46.8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58">
        <v>155</v>
      </c>
      <c r="G48" s="59">
        <v>4.6900000000000004</v>
      </c>
      <c r="H48" s="59">
        <v>6.09</v>
      </c>
      <c r="I48" s="59">
        <v>23.55</v>
      </c>
      <c r="J48" s="59">
        <v>168.2</v>
      </c>
      <c r="K48" s="58" t="s">
        <v>62</v>
      </c>
      <c r="L48" s="48"/>
    </row>
    <row r="49" spans="1:12" ht="14.4" x14ac:dyDescent="0.3">
      <c r="A49" s="15"/>
      <c r="B49" s="16"/>
      <c r="C49" s="11"/>
      <c r="D49" s="6"/>
      <c r="E49" s="52"/>
      <c r="F49" s="51"/>
      <c r="G49" s="51"/>
      <c r="H49" s="51"/>
      <c r="I49" s="51"/>
      <c r="J49" s="51"/>
      <c r="K49" s="52"/>
      <c r="L49" s="51"/>
    </row>
    <row r="50" spans="1:12" ht="46.8" x14ac:dyDescent="0.3">
      <c r="A50" s="15"/>
      <c r="B50" s="16"/>
      <c r="C50" s="11"/>
      <c r="D50" s="7" t="s">
        <v>22</v>
      </c>
      <c r="E50" s="58" t="s">
        <v>60</v>
      </c>
      <c r="F50" s="58">
        <v>180</v>
      </c>
      <c r="G50" s="59">
        <v>2.52</v>
      </c>
      <c r="H50" s="59">
        <v>2.87</v>
      </c>
      <c r="I50" s="59">
        <v>17.75</v>
      </c>
      <c r="J50" s="59">
        <v>106.93</v>
      </c>
      <c r="K50" s="58" t="s">
        <v>61</v>
      </c>
      <c r="L50" s="51"/>
    </row>
    <row r="51" spans="1:12" ht="15.6" x14ac:dyDescent="0.3">
      <c r="A51" s="15"/>
      <c r="B51" s="16"/>
      <c r="C51" s="11"/>
      <c r="D51" s="7" t="s">
        <v>23</v>
      </c>
      <c r="E51" s="58" t="s">
        <v>52</v>
      </c>
      <c r="F51" s="58">
        <v>40</v>
      </c>
      <c r="G51" s="59">
        <v>3.08</v>
      </c>
      <c r="H51" s="59">
        <v>0.56000000000000005</v>
      </c>
      <c r="I51" s="59">
        <v>15.08</v>
      </c>
      <c r="J51" s="59">
        <v>94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375</v>
      </c>
      <c r="G55" s="21">
        <f t="shared" ref="G55:J55" si="8">SUM(G48:G54)</f>
        <v>10.290000000000001</v>
      </c>
      <c r="H55" s="21">
        <f t="shared" si="8"/>
        <v>9.5200000000000014</v>
      </c>
      <c r="I55" s="21">
        <f t="shared" si="8"/>
        <v>56.379999999999995</v>
      </c>
      <c r="J55" s="21">
        <f t="shared" si="8"/>
        <v>369.13</v>
      </c>
      <c r="K55" s="27"/>
      <c r="L55" s="21">
        <f t="shared" ref="L55:L97" si="9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6" x14ac:dyDescent="0.3">
      <c r="A61" s="15"/>
      <c r="B61" s="16"/>
      <c r="C61" s="11"/>
      <c r="D61" s="7" t="s">
        <v>28</v>
      </c>
      <c r="E61" s="58" t="s">
        <v>63</v>
      </c>
      <c r="F61" s="58">
        <v>200</v>
      </c>
      <c r="G61" s="59">
        <v>1.52</v>
      </c>
      <c r="H61" s="59">
        <v>5.33</v>
      </c>
      <c r="I61" s="59">
        <v>8.65</v>
      </c>
      <c r="J61" s="59">
        <v>88.89</v>
      </c>
      <c r="K61" s="52"/>
      <c r="L61" s="51"/>
    </row>
    <row r="62" spans="1:12" ht="15.6" x14ac:dyDescent="0.3">
      <c r="A62" s="15"/>
      <c r="B62" s="16"/>
      <c r="C62" s="11"/>
      <c r="D62" s="7" t="s">
        <v>29</v>
      </c>
      <c r="E62" s="58" t="s">
        <v>64</v>
      </c>
      <c r="F62" s="58">
        <v>210</v>
      </c>
      <c r="G62" s="59">
        <v>24.33</v>
      </c>
      <c r="H62" s="59">
        <v>20.69</v>
      </c>
      <c r="I62" s="59">
        <v>33.71</v>
      </c>
      <c r="J62" s="59">
        <v>418.37</v>
      </c>
      <c r="K62" s="52"/>
      <c r="L62" s="51"/>
    </row>
    <row r="63" spans="1:12" ht="15.6" x14ac:dyDescent="0.3">
      <c r="A63" s="15"/>
      <c r="B63" s="16"/>
      <c r="C63" s="11"/>
      <c r="D63" s="7" t="s">
        <v>30</v>
      </c>
      <c r="E63" s="58" t="s">
        <v>65</v>
      </c>
      <c r="F63" s="58">
        <v>180</v>
      </c>
      <c r="G63" s="59">
        <v>7.0000000000000007E-2</v>
      </c>
      <c r="H63" s="59">
        <v>0.01</v>
      </c>
      <c r="I63" s="59">
        <v>15.31</v>
      </c>
      <c r="J63" s="59">
        <v>61.62</v>
      </c>
      <c r="K63" s="52"/>
      <c r="L63" s="51"/>
    </row>
    <row r="64" spans="1:12" ht="15.6" x14ac:dyDescent="0.3">
      <c r="A64" s="15"/>
      <c r="B64" s="16"/>
      <c r="C64" s="11"/>
      <c r="D64" s="7" t="s">
        <v>31</v>
      </c>
      <c r="E64" s="58" t="s">
        <v>51</v>
      </c>
      <c r="F64" s="58">
        <v>50</v>
      </c>
      <c r="G64" s="59">
        <v>3.1</v>
      </c>
      <c r="H64" s="59">
        <v>0.6</v>
      </c>
      <c r="I64" s="59">
        <v>15.1</v>
      </c>
      <c r="J64" s="59">
        <v>130</v>
      </c>
      <c r="K64" s="52"/>
      <c r="L64" s="51"/>
    </row>
    <row r="65" spans="1:12" ht="15.6" x14ac:dyDescent="0.3">
      <c r="A65" s="15"/>
      <c r="B65" s="16"/>
      <c r="C65" s="11"/>
      <c r="D65" s="7" t="s">
        <v>32</v>
      </c>
      <c r="E65" s="58" t="s">
        <v>52</v>
      </c>
      <c r="F65" s="58">
        <v>60</v>
      </c>
      <c r="G65" s="59">
        <v>3.1</v>
      </c>
      <c r="H65" s="59">
        <v>0.7</v>
      </c>
      <c r="I65" s="59">
        <v>15.2</v>
      </c>
      <c r="J65" s="59">
        <v>141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:J69" si="12">SUM(G60:G68)</f>
        <v>32.119999999999997</v>
      </c>
      <c r="H69" s="21">
        <f t="shared" si="12"/>
        <v>27.330000000000005</v>
      </c>
      <c r="I69" s="21">
        <f t="shared" si="12"/>
        <v>87.97</v>
      </c>
      <c r="J69" s="21">
        <f t="shared" si="12"/>
        <v>839.88</v>
      </c>
      <c r="K69" s="27"/>
      <c r="L69" s="21">
        <f t="shared" ref="L69" ca="1" si="13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3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1075</v>
      </c>
      <c r="G89" s="34">
        <f t="shared" ref="G89:J89" si="20">G55+G59+G69+G74+G81+G88</f>
        <v>42.41</v>
      </c>
      <c r="H89" s="34">
        <f t="shared" si="20"/>
        <v>36.850000000000009</v>
      </c>
      <c r="I89" s="34">
        <f t="shared" si="20"/>
        <v>144.35</v>
      </c>
      <c r="J89" s="34">
        <f t="shared" si="20"/>
        <v>1209.01</v>
      </c>
      <c r="K89" s="35"/>
      <c r="L89" s="34">
        <f t="shared" ref="L89" ca="1" si="21">L55+L59+L69+L74+L81+L88</f>
        <v>0</v>
      </c>
    </row>
    <row r="90" spans="1:12" ht="15.6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66</v>
      </c>
      <c r="F90" s="58">
        <v>155</v>
      </c>
      <c r="G90" s="59">
        <v>4.96</v>
      </c>
      <c r="H90" s="59">
        <v>6.3</v>
      </c>
      <c r="I90" s="59">
        <v>26.58</v>
      </c>
      <c r="J90" s="59">
        <v>182.65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6" x14ac:dyDescent="0.3">
      <c r="A92" s="25"/>
      <c r="B92" s="16"/>
      <c r="C92" s="11"/>
      <c r="D92" s="7" t="s">
        <v>22</v>
      </c>
      <c r="E92" s="58" t="s">
        <v>50</v>
      </c>
      <c r="F92" s="58">
        <v>180</v>
      </c>
      <c r="G92" s="59">
        <v>0.108</v>
      </c>
      <c r="H92" s="59">
        <v>0</v>
      </c>
      <c r="I92" s="59">
        <v>10.85</v>
      </c>
      <c r="J92" s="59">
        <v>44</v>
      </c>
      <c r="K92" s="52"/>
      <c r="L92" s="51"/>
    </row>
    <row r="93" spans="1:12" ht="15.6" x14ac:dyDescent="0.3">
      <c r="A93" s="25"/>
      <c r="B93" s="16"/>
      <c r="C93" s="11"/>
      <c r="D93" s="7" t="s">
        <v>23</v>
      </c>
      <c r="E93" s="58" t="s">
        <v>52</v>
      </c>
      <c r="F93" s="58">
        <v>40</v>
      </c>
      <c r="G93" s="59">
        <v>3.08</v>
      </c>
      <c r="H93" s="59">
        <v>0.56000000000000005</v>
      </c>
      <c r="I93" s="59">
        <v>15.08</v>
      </c>
      <c r="J93" s="59">
        <v>94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375</v>
      </c>
      <c r="G97" s="21">
        <f t="shared" ref="G97:J97" si="22">SUM(G90:G96)</f>
        <v>8.1479999999999997</v>
      </c>
      <c r="H97" s="21">
        <f t="shared" si="22"/>
        <v>6.8599999999999994</v>
      </c>
      <c r="I97" s="21">
        <f t="shared" si="22"/>
        <v>52.51</v>
      </c>
      <c r="J97" s="21">
        <f t="shared" si="22"/>
        <v>320.64999999999998</v>
      </c>
      <c r="K97" s="27"/>
      <c r="L97" s="21">
        <f t="shared" si="9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6" x14ac:dyDescent="0.3">
      <c r="A103" s="25"/>
      <c r="B103" s="16"/>
      <c r="C103" s="11"/>
      <c r="D103" s="7" t="s">
        <v>28</v>
      </c>
      <c r="E103" s="58" t="s">
        <v>67</v>
      </c>
      <c r="F103" s="58">
        <v>200</v>
      </c>
      <c r="G103" s="59">
        <v>4</v>
      </c>
      <c r="H103" s="59">
        <v>9</v>
      </c>
      <c r="I103" s="59">
        <v>25.9</v>
      </c>
      <c r="J103" s="59">
        <v>119.7</v>
      </c>
      <c r="K103" s="52"/>
      <c r="L103" s="51"/>
    </row>
    <row r="104" spans="1:12" ht="15.6" x14ac:dyDescent="0.3">
      <c r="A104" s="25"/>
      <c r="B104" s="16"/>
      <c r="C104" s="11"/>
      <c r="D104" s="7" t="s">
        <v>29</v>
      </c>
      <c r="E104" s="60" t="s">
        <v>68</v>
      </c>
      <c r="F104" s="60">
        <v>90</v>
      </c>
      <c r="G104" s="61">
        <v>12.43</v>
      </c>
      <c r="H104" s="61">
        <v>2.3199999999999998</v>
      </c>
      <c r="I104" s="61">
        <v>8.15</v>
      </c>
      <c r="J104" s="61">
        <v>103.12</v>
      </c>
      <c r="K104" s="52"/>
      <c r="L104" s="51"/>
    </row>
    <row r="105" spans="1:12" ht="15.6" x14ac:dyDescent="0.3">
      <c r="A105" s="25"/>
      <c r="B105" s="16"/>
      <c r="C105" s="11"/>
      <c r="D105" s="7" t="s">
        <v>30</v>
      </c>
      <c r="E105" s="58" t="s">
        <v>69</v>
      </c>
      <c r="F105" s="58">
        <v>150</v>
      </c>
      <c r="G105" s="59">
        <v>5.52</v>
      </c>
      <c r="H105" s="59">
        <v>5.3</v>
      </c>
      <c r="I105" s="59">
        <v>35.33</v>
      </c>
      <c r="J105" s="59">
        <v>211.1</v>
      </c>
      <c r="K105" s="52"/>
      <c r="L105" s="51"/>
    </row>
    <row r="106" spans="1:12" ht="15.6" x14ac:dyDescent="0.3">
      <c r="A106" s="25"/>
      <c r="B106" s="16"/>
      <c r="C106" s="11"/>
      <c r="D106" s="7" t="s">
        <v>31</v>
      </c>
      <c r="E106" s="58" t="s">
        <v>70</v>
      </c>
      <c r="F106" s="58">
        <v>180</v>
      </c>
      <c r="G106" s="59">
        <v>0.5</v>
      </c>
      <c r="H106" s="59">
        <v>0</v>
      </c>
      <c r="I106" s="59">
        <v>25.13</v>
      </c>
      <c r="J106" s="59">
        <v>103.44</v>
      </c>
      <c r="K106" s="52"/>
      <c r="L106" s="51"/>
    </row>
    <row r="107" spans="1:12" ht="15.6" x14ac:dyDescent="0.3">
      <c r="A107" s="25"/>
      <c r="B107" s="16"/>
      <c r="C107" s="11"/>
      <c r="D107" s="7" t="s">
        <v>32</v>
      </c>
      <c r="E107" s="58" t="s">
        <v>51</v>
      </c>
      <c r="F107" s="58">
        <v>50</v>
      </c>
      <c r="G107" s="59">
        <v>3.1</v>
      </c>
      <c r="H107" s="59">
        <v>0.6</v>
      </c>
      <c r="I107" s="59">
        <v>15.1</v>
      </c>
      <c r="J107" s="59">
        <v>130</v>
      </c>
      <c r="K107" s="52"/>
      <c r="L107" s="51"/>
    </row>
    <row r="108" spans="1:12" ht="15.6" x14ac:dyDescent="0.3">
      <c r="A108" s="25"/>
      <c r="B108" s="16"/>
      <c r="C108" s="11"/>
      <c r="D108" s="7" t="s">
        <v>33</v>
      </c>
      <c r="E108" s="58" t="s">
        <v>52</v>
      </c>
      <c r="F108" s="58">
        <v>60</v>
      </c>
      <c r="G108" s="59">
        <v>3.1</v>
      </c>
      <c r="H108" s="59">
        <v>0.7</v>
      </c>
      <c r="I108" s="59">
        <v>15.2</v>
      </c>
      <c r="J108" s="59">
        <v>141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:J111" si="25">SUM(G102:G110)</f>
        <v>28.650000000000002</v>
      </c>
      <c r="H111" s="21">
        <f t="shared" si="25"/>
        <v>17.920000000000002</v>
      </c>
      <c r="I111" s="21">
        <f t="shared" si="25"/>
        <v>124.80999999999999</v>
      </c>
      <c r="J111" s="21">
        <f t="shared" si="25"/>
        <v>808.3599999999999</v>
      </c>
      <c r="K111" s="27"/>
      <c r="L111" s="21">
        <f t="shared" ref="L111" ca="1" si="2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31">SUM(G124:G129)</f>
        <v>0</v>
      </c>
      <c r="H130" s="21">
        <f t="shared" si="31"/>
        <v>0</v>
      </c>
      <c r="I130" s="21">
        <f t="shared" ref="I130:J130" si="32">SUM(I124:I129)</f>
        <v>0</v>
      </c>
      <c r="J130" s="21">
        <f t="shared" si="32"/>
        <v>0</v>
      </c>
      <c r="K130" s="27"/>
      <c r="L130" s="21">
        <f t="shared" ref="L130" ca="1" si="33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1105</v>
      </c>
      <c r="G131" s="34">
        <f t="shared" ref="G131:J131" si="34">G97+G101+G111+G116+G123+G130</f>
        <v>36.798000000000002</v>
      </c>
      <c r="H131" s="34">
        <f t="shared" si="34"/>
        <v>24.78</v>
      </c>
      <c r="I131" s="34">
        <f t="shared" si="34"/>
        <v>177.32</v>
      </c>
      <c r="J131" s="34">
        <f t="shared" si="34"/>
        <v>1129.0099999999998</v>
      </c>
      <c r="K131" s="35"/>
      <c r="L131" s="34">
        <f t="shared" ref="L131" ca="1" si="35">L97+L101+L111+L116+L123+L130</f>
        <v>0</v>
      </c>
    </row>
    <row r="132" spans="1:12" ht="15.6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71</v>
      </c>
      <c r="F132" s="58">
        <v>200</v>
      </c>
      <c r="G132" s="59">
        <v>5.58</v>
      </c>
      <c r="H132" s="59">
        <v>6.12</v>
      </c>
      <c r="I132" s="59">
        <v>19.73</v>
      </c>
      <c r="J132" s="59">
        <v>156</v>
      </c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6" x14ac:dyDescent="0.3">
      <c r="A134" s="25"/>
      <c r="B134" s="16"/>
      <c r="C134" s="11"/>
      <c r="D134" s="7" t="s">
        <v>22</v>
      </c>
      <c r="E134" s="58" t="s">
        <v>72</v>
      </c>
      <c r="F134" s="58">
        <v>180</v>
      </c>
      <c r="G134" s="59">
        <v>1.23</v>
      </c>
      <c r="H134" s="59">
        <v>0</v>
      </c>
      <c r="I134" s="59">
        <v>26.14</v>
      </c>
      <c r="J134" s="59">
        <v>104.67</v>
      </c>
      <c r="K134" s="52"/>
      <c r="L134" s="51"/>
    </row>
    <row r="135" spans="1:12" ht="15.6" x14ac:dyDescent="0.3">
      <c r="A135" s="25"/>
      <c r="B135" s="16"/>
      <c r="C135" s="11"/>
      <c r="D135" s="7" t="s">
        <v>23</v>
      </c>
      <c r="E135" s="58" t="s">
        <v>52</v>
      </c>
      <c r="F135" s="58">
        <v>40</v>
      </c>
      <c r="G135" s="62">
        <v>3.08</v>
      </c>
      <c r="H135" s="62">
        <v>0.56000000000000005</v>
      </c>
      <c r="I135" s="62">
        <v>15.08</v>
      </c>
      <c r="J135" s="62">
        <v>94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420</v>
      </c>
      <c r="G139" s="21">
        <f t="shared" ref="G139:J139" si="36">SUM(G132:G138)</f>
        <v>9.89</v>
      </c>
      <c r="H139" s="21">
        <f t="shared" si="36"/>
        <v>6.68</v>
      </c>
      <c r="I139" s="21">
        <f t="shared" si="36"/>
        <v>60.95</v>
      </c>
      <c r="J139" s="21">
        <f t="shared" si="36"/>
        <v>354.67</v>
      </c>
      <c r="K139" s="27"/>
      <c r="L139" s="21">
        <f t="shared" ref="L139:L181" si="37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8">SUM(G140:G142)</f>
        <v>0</v>
      </c>
      <c r="H143" s="21">
        <f t="shared" si="38"/>
        <v>0</v>
      </c>
      <c r="I143" s="21">
        <f t="shared" si="38"/>
        <v>0</v>
      </c>
      <c r="J143" s="21">
        <f t="shared" si="38"/>
        <v>0</v>
      </c>
      <c r="K143" s="27"/>
      <c r="L143" s="21">
        <f t="shared" ref="L143" ca="1" si="39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6" x14ac:dyDescent="0.3">
      <c r="A145" s="25"/>
      <c r="B145" s="16"/>
      <c r="C145" s="11"/>
      <c r="D145" s="7" t="s">
        <v>28</v>
      </c>
      <c r="E145" s="58" t="s">
        <v>73</v>
      </c>
      <c r="F145" s="58">
        <v>200</v>
      </c>
      <c r="G145" s="59">
        <v>1.54</v>
      </c>
      <c r="H145" s="59">
        <v>2.2799999999999998</v>
      </c>
      <c r="I145" s="59">
        <v>10.07</v>
      </c>
      <c r="J145" s="59">
        <v>92.19</v>
      </c>
      <c r="K145" s="52"/>
      <c r="L145" s="51"/>
    </row>
    <row r="146" spans="1:12" ht="15.6" x14ac:dyDescent="0.3">
      <c r="A146" s="25"/>
      <c r="B146" s="16"/>
      <c r="C146" s="11"/>
      <c r="D146" s="7" t="s">
        <v>29</v>
      </c>
      <c r="E146" s="60" t="s">
        <v>74</v>
      </c>
      <c r="F146" s="60">
        <v>90</v>
      </c>
      <c r="G146" s="61">
        <v>29.58</v>
      </c>
      <c r="H146" s="61">
        <v>34.26</v>
      </c>
      <c r="I146" s="61">
        <v>2</v>
      </c>
      <c r="J146" s="61">
        <v>434.71</v>
      </c>
      <c r="K146" s="52"/>
      <c r="L146" s="51"/>
    </row>
    <row r="147" spans="1:12" ht="15.6" x14ac:dyDescent="0.3">
      <c r="A147" s="25"/>
      <c r="B147" s="16"/>
      <c r="C147" s="11"/>
      <c r="D147" s="7" t="s">
        <v>30</v>
      </c>
      <c r="E147" s="58" t="s">
        <v>75</v>
      </c>
      <c r="F147" s="58">
        <v>150</v>
      </c>
      <c r="G147" s="59">
        <v>3.89</v>
      </c>
      <c r="H147" s="59">
        <v>5.09</v>
      </c>
      <c r="I147" s="59">
        <v>40.28</v>
      </c>
      <c r="J147" s="59">
        <v>225.18</v>
      </c>
      <c r="K147" s="52"/>
      <c r="L147" s="51"/>
    </row>
    <row r="148" spans="1:12" ht="15.6" x14ac:dyDescent="0.3">
      <c r="A148" s="25"/>
      <c r="B148" s="16"/>
      <c r="C148" s="11"/>
      <c r="D148" s="7" t="s">
        <v>31</v>
      </c>
      <c r="E148" s="58" t="s">
        <v>50</v>
      </c>
      <c r="F148" s="58">
        <v>180</v>
      </c>
      <c r="G148" s="59">
        <v>0.108</v>
      </c>
      <c r="H148" s="59">
        <v>0</v>
      </c>
      <c r="I148" s="59">
        <v>10.85</v>
      </c>
      <c r="J148" s="59">
        <v>44</v>
      </c>
      <c r="K148" s="52"/>
      <c r="L148" s="51"/>
    </row>
    <row r="149" spans="1:12" ht="15.6" x14ac:dyDescent="0.3">
      <c r="A149" s="25"/>
      <c r="B149" s="16"/>
      <c r="C149" s="11"/>
      <c r="D149" s="7" t="s">
        <v>32</v>
      </c>
      <c r="E149" s="58" t="s">
        <v>51</v>
      </c>
      <c r="F149" s="58">
        <v>50</v>
      </c>
      <c r="G149" s="59">
        <v>3.1</v>
      </c>
      <c r="H149" s="59">
        <v>0.6</v>
      </c>
      <c r="I149" s="59">
        <v>15.1</v>
      </c>
      <c r="J149" s="59">
        <v>130</v>
      </c>
      <c r="K149" s="52"/>
      <c r="L149" s="51"/>
    </row>
    <row r="150" spans="1:12" ht="15.6" x14ac:dyDescent="0.3">
      <c r="A150" s="25"/>
      <c r="B150" s="16"/>
      <c r="C150" s="11"/>
      <c r="D150" s="7" t="s">
        <v>33</v>
      </c>
      <c r="E150" s="58" t="s">
        <v>52</v>
      </c>
      <c r="F150" s="58">
        <v>60</v>
      </c>
      <c r="G150" s="59">
        <v>3.1</v>
      </c>
      <c r="H150" s="59">
        <v>0.7</v>
      </c>
      <c r="I150" s="59">
        <v>15.2</v>
      </c>
      <c r="J150" s="59">
        <v>141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:J153" si="40">SUM(G144:G152)</f>
        <v>41.317999999999998</v>
      </c>
      <c r="H153" s="21">
        <f t="shared" si="40"/>
        <v>42.93</v>
      </c>
      <c r="I153" s="21">
        <f t="shared" si="40"/>
        <v>93.5</v>
      </c>
      <c r="J153" s="21">
        <f t="shared" si="40"/>
        <v>1067.08</v>
      </c>
      <c r="K153" s="27"/>
      <c r="L153" s="21">
        <f t="shared" ref="L153" ca="1" si="4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2">SUM(G154:G157)</f>
        <v>0</v>
      </c>
      <c r="H158" s="21">
        <f t="shared" si="42"/>
        <v>0</v>
      </c>
      <c r="I158" s="21">
        <f t="shared" si="42"/>
        <v>0</v>
      </c>
      <c r="J158" s="21">
        <f t="shared" si="42"/>
        <v>0</v>
      </c>
      <c r="K158" s="27"/>
      <c r="L158" s="21">
        <f t="shared" ref="L158" ca="1" si="43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4">SUM(G159:G164)</f>
        <v>0</v>
      </c>
      <c r="H165" s="21">
        <f t="shared" si="44"/>
        <v>0</v>
      </c>
      <c r="I165" s="21">
        <f t="shared" si="44"/>
        <v>0</v>
      </c>
      <c r="J165" s="21">
        <f t="shared" si="44"/>
        <v>0</v>
      </c>
      <c r="K165" s="27"/>
      <c r="L165" s="21">
        <f t="shared" ref="L165" ca="1" si="45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6">SUM(G166:G171)</f>
        <v>0</v>
      </c>
      <c r="H172" s="21">
        <f t="shared" si="46"/>
        <v>0</v>
      </c>
      <c r="I172" s="21">
        <f t="shared" si="46"/>
        <v>0</v>
      </c>
      <c r="J172" s="21">
        <f t="shared" si="46"/>
        <v>0</v>
      </c>
      <c r="K172" s="27"/>
      <c r="L172" s="21">
        <f t="shared" ref="L172" ca="1" si="47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1150</v>
      </c>
      <c r="G173" s="34">
        <f t="shared" ref="G173:J173" si="48">G139+G143+G153+G158+G165+G172</f>
        <v>51.207999999999998</v>
      </c>
      <c r="H173" s="34">
        <f t="shared" si="48"/>
        <v>49.61</v>
      </c>
      <c r="I173" s="34">
        <f t="shared" si="48"/>
        <v>154.44999999999999</v>
      </c>
      <c r="J173" s="34">
        <f t="shared" si="48"/>
        <v>1421.75</v>
      </c>
      <c r="K173" s="35"/>
      <c r="L173" s="34">
        <f t="shared" ref="L173" ca="1" si="49">L139+L143+L153+L158+L165+L172</f>
        <v>0</v>
      </c>
    </row>
    <row r="174" spans="1:12" ht="15.6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76</v>
      </c>
      <c r="F174" s="58">
        <v>155</v>
      </c>
      <c r="G174" s="59">
        <v>6.02</v>
      </c>
      <c r="H174" s="59">
        <v>6.22</v>
      </c>
      <c r="I174" s="59">
        <v>26.6</v>
      </c>
      <c r="J174" s="59">
        <v>186.49</v>
      </c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6" x14ac:dyDescent="0.3">
      <c r="A176" s="25"/>
      <c r="B176" s="16"/>
      <c r="C176" s="11"/>
      <c r="D176" s="7" t="s">
        <v>22</v>
      </c>
      <c r="E176" s="58" t="s">
        <v>50</v>
      </c>
      <c r="F176" s="58">
        <v>180</v>
      </c>
      <c r="G176" s="59">
        <v>0.108</v>
      </c>
      <c r="H176" s="59">
        <v>0</v>
      </c>
      <c r="I176" s="59">
        <v>10.85</v>
      </c>
      <c r="J176" s="59">
        <v>44</v>
      </c>
      <c r="K176" s="52"/>
      <c r="L176" s="51"/>
    </row>
    <row r="177" spans="1:12" ht="15.6" x14ac:dyDescent="0.3">
      <c r="A177" s="25"/>
      <c r="B177" s="16"/>
      <c r="C177" s="11"/>
      <c r="D177" s="7" t="s">
        <v>23</v>
      </c>
      <c r="E177" s="58" t="s">
        <v>52</v>
      </c>
      <c r="F177" s="58">
        <v>40</v>
      </c>
      <c r="G177" s="59">
        <v>3.08</v>
      </c>
      <c r="H177" s="59">
        <v>0.56000000000000005</v>
      </c>
      <c r="I177" s="59">
        <v>15.08</v>
      </c>
      <c r="J177" s="59">
        <v>94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375</v>
      </c>
      <c r="G181" s="21">
        <f t="shared" ref="G181:J181" si="50">SUM(G174:G180)</f>
        <v>9.2079999999999984</v>
      </c>
      <c r="H181" s="21">
        <f t="shared" si="50"/>
        <v>6.7799999999999994</v>
      </c>
      <c r="I181" s="21">
        <f t="shared" si="50"/>
        <v>52.53</v>
      </c>
      <c r="J181" s="21">
        <f t="shared" si="50"/>
        <v>324.49</v>
      </c>
      <c r="K181" s="27"/>
      <c r="L181" s="21">
        <f t="shared" si="37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1">SUM(G182:G184)</f>
        <v>0</v>
      </c>
      <c r="H185" s="21">
        <f t="shared" si="51"/>
        <v>0</v>
      </c>
      <c r="I185" s="21">
        <f t="shared" si="51"/>
        <v>0</v>
      </c>
      <c r="J185" s="21">
        <f t="shared" si="51"/>
        <v>0</v>
      </c>
      <c r="K185" s="27"/>
      <c r="L185" s="21">
        <f t="shared" ref="L185" ca="1" si="52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.6" x14ac:dyDescent="0.3">
      <c r="A187" s="25"/>
      <c r="B187" s="16"/>
      <c r="C187" s="11"/>
      <c r="D187" s="7" t="s">
        <v>28</v>
      </c>
      <c r="E187" s="58" t="s">
        <v>77</v>
      </c>
      <c r="F187" s="58">
        <v>200</v>
      </c>
      <c r="G187" s="59">
        <v>2.2599999999999998</v>
      </c>
      <c r="H187" s="59">
        <v>2.29</v>
      </c>
      <c r="I187" s="59">
        <v>17.41</v>
      </c>
      <c r="J187" s="59">
        <v>99.27</v>
      </c>
      <c r="K187" s="52"/>
      <c r="L187" s="51"/>
    </row>
    <row r="188" spans="1:12" ht="15.6" x14ac:dyDescent="0.3">
      <c r="A188" s="25"/>
      <c r="B188" s="16"/>
      <c r="C188" s="11"/>
      <c r="D188" s="7" t="s">
        <v>29</v>
      </c>
      <c r="E188" s="58" t="s">
        <v>78</v>
      </c>
      <c r="F188" s="58">
        <v>90</v>
      </c>
      <c r="G188" s="59">
        <v>7.94</v>
      </c>
      <c r="H188" s="59">
        <v>19.25</v>
      </c>
      <c r="I188" s="59">
        <v>1.31</v>
      </c>
      <c r="J188" s="59">
        <v>215.66</v>
      </c>
      <c r="K188" s="52"/>
      <c r="L188" s="51"/>
    </row>
    <row r="189" spans="1:12" ht="31.2" x14ac:dyDescent="0.3">
      <c r="A189" s="25"/>
      <c r="B189" s="16"/>
      <c r="C189" s="11"/>
      <c r="D189" s="7" t="s">
        <v>30</v>
      </c>
      <c r="E189" s="58" t="s">
        <v>79</v>
      </c>
      <c r="F189" s="58">
        <v>200</v>
      </c>
      <c r="G189" s="59">
        <v>3.6</v>
      </c>
      <c r="H189" s="59">
        <v>5.47</v>
      </c>
      <c r="I189" s="59">
        <v>21.79</v>
      </c>
      <c r="J189" s="59">
        <v>145.96</v>
      </c>
      <c r="K189" s="52"/>
      <c r="L189" s="51"/>
    </row>
    <row r="190" spans="1:12" ht="15.6" x14ac:dyDescent="0.3">
      <c r="A190" s="25"/>
      <c r="B190" s="16"/>
      <c r="C190" s="11"/>
      <c r="D190" s="7" t="s">
        <v>31</v>
      </c>
      <c r="E190" s="58" t="s">
        <v>80</v>
      </c>
      <c r="F190" s="58">
        <v>180</v>
      </c>
      <c r="G190" s="59">
        <v>0.23</v>
      </c>
      <c r="H190" s="59">
        <v>0.23</v>
      </c>
      <c r="I190" s="59">
        <v>22.84</v>
      </c>
      <c r="J190" s="59">
        <v>93.75</v>
      </c>
      <c r="K190" s="52"/>
      <c r="L190" s="51"/>
    </row>
    <row r="191" spans="1:12" ht="15.6" x14ac:dyDescent="0.3">
      <c r="A191" s="25"/>
      <c r="B191" s="16"/>
      <c r="C191" s="11"/>
      <c r="D191" s="7" t="s">
        <v>32</v>
      </c>
      <c r="E191" s="58" t="s">
        <v>51</v>
      </c>
      <c r="F191" s="58">
        <v>40</v>
      </c>
      <c r="G191" s="59">
        <v>3.1</v>
      </c>
      <c r="H191" s="59">
        <v>0.6</v>
      </c>
      <c r="I191" s="59">
        <v>15.1</v>
      </c>
      <c r="J191" s="59">
        <v>94</v>
      </c>
      <c r="K191" s="52"/>
      <c r="L191" s="51"/>
    </row>
    <row r="192" spans="1:12" ht="15.6" x14ac:dyDescent="0.3">
      <c r="A192" s="25"/>
      <c r="B192" s="16"/>
      <c r="C192" s="11"/>
      <c r="D192" s="7" t="s">
        <v>33</v>
      </c>
      <c r="E192" s="58" t="s">
        <v>52</v>
      </c>
      <c r="F192" s="58">
        <v>40</v>
      </c>
      <c r="G192" s="59">
        <v>3.1</v>
      </c>
      <c r="H192" s="59">
        <v>0.7</v>
      </c>
      <c r="I192" s="59">
        <v>15.2</v>
      </c>
      <c r="J192" s="59">
        <v>81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:J195" si="53">SUM(G186:G194)</f>
        <v>20.23</v>
      </c>
      <c r="H195" s="21">
        <f t="shared" si="53"/>
        <v>28.54</v>
      </c>
      <c r="I195" s="21">
        <f t="shared" si="53"/>
        <v>93.649999999999991</v>
      </c>
      <c r="J195" s="21">
        <f t="shared" si="53"/>
        <v>729.64</v>
      </c>
      <c r="K195" s="27"/>
      <c r="L195" s="21">
        <f t="shared" ref="L195" ca="1" si="54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5">SUM(G196:G199)</f>
        <v>0</v>
      </c>
      <c r="H200" s="21">
        <f t="shared" si="55"/>
        <v>0</v>
      </c>
      <c r="I200" s="21">
        <f t="shared" si="55"/>
        <v>0</v>
      </c>
      <c r="J200" s="21">
        <f t="shared" si="55"/>
        <v>0</v>
      </c>
      <c r="K200" s="27"/>
      <c r="L200" s="21">
        <f t="shared" ref="L200" ca="1" si="56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7">SUM(G201:G206)</f>
        <v>0</v>
      </c>
      <c r="H207" s="21">
        <f t="shared" si="57"/>
        <v>0</v>
      </c>
      <c r="I207" s="21">
        <f t="shared" si="57"/>
        <v>0</v>
      </c>
      <c r="J207" s="21">
        <f t="shared" si="57"/>
        <v>0</v>
      </c>
      <c r="K207" s="27"/>
      <c r="L207" s="21">
        <f t="shared" ref="L207" ca="1" si="58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59">SUM(G208:G213)</f>
        <v>0</v>
      </c>
      <c r="H214" s="21">
        <f t="shared" si="59"/>
        <v>0</v>
      </c>
      <c r="I214" s="21">
        <f t="shared" si="59"/>
        <v>0</v>
      </c>
      <c r="J214" s="21">
        <f t="shared" si="59"/>
        <v>0</v>
      </c>
      <c r="K214" s="27"/>
      <c r="L214" s="21">
        <f t="shared" ref="L214" ca="1" si="60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1125</v>
      </c>
      <c r="G215" s="34">
        <f t="shared" ref="G215:J215" si="61">G181+G185+G195+G200+G207+G214</f>
        <v>29.437999999999999</v>
      </c>
      <c r="H215" s="34">
        <f t="shared" si="61"/>
        <v>35.32</v>
      </c>
      <c r="I215" s="34">
        <f t="shared" si="61"/>
        <v>146.18</v>
      </c>
      <c r="J215" s="34">
        <f t="shared" si="61"/>
        <v>1054.1300000000001</v>
      </c>
      <c r="K215" s="35"/>
      <c r="L215" s="34">
        <f t="shared" ref="L215" ca="1" si="62">L181+L185+L195+L200+L207+L214</f>
        <v>0</v>
      </c>
    </row>
    <row r="216" spans="1:12" ht="15.6" x14ac:dyDescent="0.3">
      <c r="A216" s="22">
        <v>1</v>
      </c>
      <c r="B216" s="23">
        <v>6</v>
      </c>
      <c r="C216" s="24" t="s">
        <v>20</v>
      </c>
      <c r="D216" s="5" t="s">
        <v>21</v>
      </c>
      <c r="E216" s="58" t="s">
        <v>81</v>
      </c>
      <c r="F216" s="58">
        <v>155</v>
      </c>
      <c r="G216" s="59">
        <v>3.9</v>
      </c>
      <c r="H216" s="59">
        <v>4.97</v>
      </c>
      <c r="I216" s="59">
        <v>24.7</v>
      </c>
      <c r="J216" s="59">
        <v>159.19999999999999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6" x14ac:dyDescent="0.3">
      <c r="A218" s="25"/>
      <c r="B218" s="16"/>
      <c r="C218" s="11"/>
      <c r="D218" s="7" t="s">
        <v>22</v>
      </c>
      <c r="E218" s="58" t="s">
        <v>82</v>
      </c>
      <c r="F218" s="58">
        <v>180</v>
      </c>
      <c r="G218" s="59">
        <v>3.39</v>
      </c>
      <c r="H218" s="59">
        <v>3.54</v>
      </c>
      <c r="I218" s="59">
        <v>23.38</v>
      </c>
      <c r="J218" s="63">
        <v>138.66</v>
      </c>
      <c r="K218" s="52"/>
      <c r="L218" s="51"/>
    </row>
    <row r="219" spans="1:12" ht="15.6" x14ac:dyDescent="0.3">
      <c r="A219" s="25"/>
      <c r="B219" s="16"/>
      <c r="C219" s="11"/>
      <c r="D219" s="7" t="s">
        <v>23</v>
      </c>
      <c r="E219" s="58" t="s">
        <v>52</v>
      </c>
      <c r="F219" s="58">
        <v>40</v>
      </c>
      <c r="G219" s="59">
        <v>3.08</v>
      </c>
      <c r="H219" s="59">
        <v>0.56000000000000005</v>
      </c>
      <c r="I219" s="59">
        <v>15.08</v>
      </c>
      <c r="J219" s="59">
        <v>94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375</v>
      </c>
      <c r="G223" s="21">
        <f t="shared" ref="G223:J223" si="63">SUM(G216:G222)</f>
        <v>10.370000000000001</v>
      </c>
      <c r="H223" s="21">
        <f t="shared" si="63"/>
        <v>9.07</v>
      </c>
      <c r="I223" s="21">
        <f t="shared" si="63"/>
        <v>63.16</v>
      </c>
      <c r="J223" s="21">
        <f t="shared" si="63"/>
        <v>391.86</v>
      </c>
      <c r="K223" s="27"/>
      <c r="L223" s="21">
        <f t="shared" ref="L223:L265" si="64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5">SUM(G224:G226)</f>
        <v>0</v>
      </c>
      <c r="H227" s="21">
        <f t="shared" si="65"/>
        <v>0</v>
      </c>
      <c r="I227" s="21">
        <f t="shared" si="65"/>
        <v>0</v>
      </c>
      <c r="J227" s="21">
        <f t="shared" si="65"/>
        <v>0</v>
      </c>
      <c r="K227" s="27"/>
      <c r="L227" s="21">
        <f t="shared" ref="L227" ca="1" si="66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6" x14ac:dyDescent="0.3">
      <c r="A229" s="25"/>
      <c r="B229" s="16"/>
      <c r="C229" s="11"/>
      <c r="D229" s="7" t="s">
        <v>28</v>
      </c>
      <c r="E229" s="58" t="s">
        <v>63</v>
      </c>
      <c r="F229" s="58">
        <v>200</v>
      </c>
      <c r="G229" s="59">
        <v>1.52</v>
      </c>
      <c r="H229" s="59">
        <v>5.33</v>
      </c>
      <c r="I229" s="59">
        <v>8.65</v>
      </c>
      <c r="J229" s="59">
        <v>88.89</v>
      </c>
      <c r="K229" s="52"/>
      <c r="L229" s="51"/>
    </row>
    <row r="230" spans="1:12" ht="15.6" x14ac:dyDescent="0.3">
      <c r="A230" s="25"/>
      <c r="B230" s="16"/>
      <c r="C230" s="11"/>
      <c r="D230" s="7" t="s">
        <v>29</v>
      </c>
      <c r="E230" s="58" t="s">
        <v>83</v>
      </c>
      <c r="F230" s="58">
        <v>90</v>
      </c>
      <c r="G230" s="59">
        <v>25.94</v>
      </c>
      <c r="H230" s="59">
        <v>31.29</v>
      </c>
      <c r="I230" s="59">
        <v>4.09</v>
      </c>
      <c r="J230" s="59">
        <v>401.72</v>
      </c>
      <c r="K230" s="52"/>
      <c r="L230" s="51"/>
    </row>
    <row r="231" spans="1:12" ht="15.6" x14ac:dyDescent="0.3">
      <c r="A231" s="25"/>
      <c r="B231" s="16"/>
      <c r="C231" s="11"/>
      <c r="D231" s="7" t="s">
        <v>30</v>
      </c>
      <c r="E231" s="58" t="s">
        <v>69</v>
      </c>
      <c r="F231" s="58">
        <v>150</v>
      </c>
      <c r="G231" s="59">
        <v>5.52</v>
      </c>
      <c r="H231" s="59">
        <v>5.3</v>
      </c>
      <c r="I231" s="59">
        <v>35.33</v>
      </c>
      <c r="J231" s="59">
        <v>211.1</v>
      </c>
      <c r="K231" s="52"/>
      <c r="L231" s="51"/>
    </row>
    <row r="232" spans="1:12" ht="15.6" x14ac:dyDescent="0.3">
      <c r="A232" s="25"/>
      <c r="B232" s="16"/>
      <c r="C232" s="11"/>
      <c r="D232" s="7" t="s">
        <v>31</v>
      </c>
      <c r="E232" s="58" t="s">
        <v>50</v>
      </c>
      <c r="F232" s="58">
        <v>180</v>
      </c>
      <c r="G232" s="59">
        <v>0.108</v>
      </c>
      <c r="H232" s="59">
        <v>0</v>
      </c>
      <c r="I232" s="59">
        <v>10.85</v>
      </c>
      <c r="J232" s="59">
        <v>44</v>
      </c>
      <c r="K232" s="52"/>
      <c r="L232" s="51"/>
    </row>
    <row r="233" spans="1:12" ht="15.6" x14ac:dyDescent="0.3">
      <c r="A233" s="25"/>
      <c r="B233" s="16"/>
      <c r="C233" s="11"/>
      <c r="D233" s="7" t="s">
        <v>32</v>
      </c>
      <c r="E233" s="58" t="s">
        <v>51</v>
      </c>
      <c r="F233" s="58">
        <v>50</v>
      </c>
      <c r="G233" s="59">
        <v>3.1</v>
      </c>
      <c r="H233" s="59">
        <v>0.6</v>
      </c>
      <c r="I233" s="59">
        <v>15.1</v>
      </c>
      <c r="J233" s="59">
        <v>130</v>
      </c>
      <c r="K233" s="52"/>
      <c r="L233" s="51"/>
    </row>
    <row r="234" spans="1:12" ht="15.6" x14ac:dyDescent="0.3">
      <c r="A234" s="25"/>
      <c r="B234" s="16"/>
      <c r="C234" s="11"/>
      <c r="D234" s="7" t="s">
        <v>33</v>
      </c>
      <c r="E234" s="58" t="s">
        <v>52</v>
      </c>
      <c r="F234" s="58">
        <v>60</v>
      </c>
      <c r="G234" s="59">
        <v>3.1</v>
      </c>
      <c r="H234" s="59">
        <v>0.7</v>
      </c>
      <c r="I234" s="59">
        <v>15.2</v>
      </c>
      <c r="J234" s="59">
        <v>141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:J237" si="67">SUM(G228:G236)</f>
        <v>39.288000000000004</v>
      </c>
      <c r="H237" s="21">
        <f t="shared" si="67"/>
        <v>43.22</v>
      </c>
      <c r="I237" s="21">
        <f t="shared" si="67"/>
        <v>89.22</v>
      </c>
      <c r="J237" s="21">
        <f t="shared" si="67"/>
        <v>1016.71</v>
      </c>
      <c r="K237" s="27"/>
      <c r="L237" s="21">
        <f t="shared" ref="L237" ca="1" si="68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69">SUM(G238:G241)</f>
        <v>0</v>
      </c>
      <c r="H242" s="21">
        <f t="shared" si="69"/>
        <v>0</v>
      </c>
      <c r="I242" s="21">
        <f t="shared" si="69"/>
        <v>0</v>
      </c>
      <c r="J242" s="21">
        <f t="shared" si="69"/>
        <v>0</v>
      </c>
      <c r="K242" s="27"/>
      <c r="L242" s="21">
        <f t="shared" ref="L242" ca="1" si="70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1">SUM(G243:G248)</f>
        <v>0</v>
      </c>
      <c r="H249" s="21">
        <f t="shared" si="71"/>
        <v>0</v>
      </c>
      <c r="I249" s="21">
        <f t="shared" si="71"/>
        <v>0</v>
      </c>
      <c r="J249" s="21">
        <f t="shared" si="71"/>
        <v>0</v>
      </c>
      <c r="K249" s="27"/>
      <c r="L249" s="21">
        <f t="shared" ref="L249" ca="1" si="72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3">SUM(G250:G255)</f>
        <v>0</v>
      </c>
      <c r="H256" s="21">
        <f t="shared" si="73"/>
        <v>0</v>
      </c>
      <c r="I256" s="21">
        <f t="shared" si="73"/>
        <v>0</v>
      </c>
      <c r="J256" s="21">
        <f t="shared" si="73"/>
        <v>0</v>
      </c>
      <c r="K256" s="27"/>
      <c r="L256" s="21">
        <f t="shared" ref="L256" ca="1" si="74">SUM(L250:L258)</f>
        <v>0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1105</v>
      </c>
      <c r="G257" s="34">
        <f t="shared" ref="G257:J257" si="75">G223+G227+G237+G242+G249+G256</f>
        <v>49.658000000000001</v>
      </c>
      <c r="H257" s="34">
        <f t="shared" si="75"/>
        <v>52.29</v>
      </c>
      <c r="I257" s="34">
        <f t="shared" si="75"/>
        <v>152.38</v>
      </c>
      <c r="J257" s="34">
        <f t="shared" si="75"/>
        <v>1408.5700000000002</v>
      </c>
      <c r="K257" s="35"/>
      <c r="L257" s="34">
        <f t="shared" ref="L257" ca="1" si="76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65"/>
      <c r="F258" s="65"/>
      <c r="G258" s="65"/>
      <c r="H258" s="65"/>
      <c r="I258" s="65"/>
      <c r="J258" s="65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65"/>
      <c r="F260" s="65"/>
      <c r="G260" s="65"/>
      <c r="H260" s="65"/>
      <c r="I260" s="65"/>
      <c r="J260" s="65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65"/>
      <c r="F261" s="65"/>
      <c r="G261" s="65"/>
      <c r="H261" s="65"/>
      <c r="I261" s="65"/>
      <c r="J261" s="65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7">SUM(G258:G264)</f>
        <v>0</v>
      </c>
      <c r="H265" s="21">
        <f t="shared" si="77"/>
        <v>0</v>
      </c>
      <c r="I265" s="21">
        <f t="shared" si="77"/>
        <v>0</v>
      </c>
      <c r="J265" s="21">
        <f t="shared" si="77"/>
        <v>0</v>
      </c>
      <c r="K265" s="27"/>
      <c r="L265" s="21">
        <f t="shared" si="64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8">SUM(G266:G268)</f>
        <v>0</v>
      </c>
      <c r="H269" s="21">
        <f t="shared" si="78"/>
        <v>0</v>
      </c>
      <c r="I269" s="21">
        <f t="shared" si="78"/>
        <v>0</v>
      </c>
      <c r="J269" s="21">
        <f t="shared" si="78"/>
        <v>0</v>
      </c>
      <c r="K269" s="27"/>
      <c r="L269" s="21">
        <f t="shared" ref="L269" ca="1" si="7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65"/>
      <c r="F271" s="65"/>
      <c r="G271" s="65"/>
      <c r="H271" s="65"/>
      <c r="I271" s="65"/>
      <c r="J271" s="65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65"/>
      <c r="F272" s="65"/>
      <c r="G272" s="65"/>
      <c r="H272" s="65"/>
      <c r="I272" s="65"/>
      <c r="J272" s="65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65"/>
      <c r="F273" s="65"/>
      <c r="G273" s="65"/>
      <c r="H273" s="65"/>
      <c r="I273" s="65"/>
      <c r="J273" s="65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65"/>
      <c r="F274" s="65"/>
      <c r="G274" s="65"/>
      <c r="H274" s="65"/>
      <c r="I274" s="65"/>
      <c r="J274" s="65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65"/>
      <c r="F275" s="65"/>
      <c r="G275" s="65"/>
      <c r="H275" s="65"/>
      <c r="I275" s="65"/>
      <c r="J275" s="65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65"/>
      <c r="F276" s="65"/>
      <c r="G276" s="65"/>
      <c r="H276" s="65"/>
      <c r="I276" s="65"/>
      <c r="J276" s="65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80">SUM(G270:G278)</f>
        <v>0</v>
      </c>
      <c r="H279" s="21">
        <f t="shared" si="80"/>
        <v>0</v>
      </c>
      <c r="I279" s="21">
        <f t="shared" si="80"/>
        <v>0</v>
      </c>
      <c r="J279" s="21">
        <f t="shared" si="80"/>
        <v>0</v>
      </c>
      <c r="K279" s="27"/>
      <c r="L279" s="21">
        <f t="shared" ref="L279" ca="1" si="81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2">SUM(G280:G283)</f>
        <v>0</v>
      </c>
      <c r="H284" s="21">
        <f t="shared" si="82"/>
        <v>0</v>
      </c>
      <c r="I284" s="21">
        <f t="shared" si="82"/>
        <v>0</v>
      </c>
      <c r="J284" s="21">
        <f t="shared" si="82"/>
        <v>0</v>
      </c>
      <c r="K284" s="27"/>
      <c r="L284" s="21">
        <f t="shared" ref="L284" ca="1" si="83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4">SUM(G285:G290)</f>
        <v>0</v>
      </c>
      <c r="H291" s="21">
        <f t="shared" si="84"/>
        <v>0</v>
      </c>
      <c r="I291" s="21">
        <f t="shared" si="84"/>
        <v>0</v>
      </c>
      <c r="J291" s="21">
        <f t="shared" si="84"/>
        <v>0</v>
      </c>
      <c r="K291" s="27"/>
      <c r="L291" s="21">
        <f t="shared" ref="L291" ca="1" si="85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6">SUM(G292:G297)</f>
        <v>0</v>
      </c>
      <c r="H298" s="21">
        <f t="shared" si="86"/>
        <v>0</v>
      </c>
      <c r="I298" s="21">
        <f t="shared" si="86"/>
        <v>0</v>
      </c>
      <c r="J298" s="21">
        <f t="shared" si="86"/>
        <v>0</v>
      </c>
      <c r="K298" s="27"/>
      <c r="L298" s="21">
        <f t="shared" ref="L298" ca="1" si="87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:J299" si="88">G265+G269+G279+G284+G291+G298</f>
        <v>0</v>
      </c>
      <c r="H299" s="34">
        <f t="shared" si="88"/>
        <v>0</v>
      </c>
      <c r="I299" s="34">
        <f t="shared" si="88"/>
        <v>0</v>
      </c>
      <c r="J299" s="34">
        <f t="shared" si="88"/>
        <v>0</v>
      </c>
      <c r="K299" s="35"/>
      <c r="L299" s="34">
        <f t="shared" ref="L299" ca="1" si="89">L265+L269+L279+L284+L291+L298</f>
        <v>0</v>
      </c>
    </row>
    <row r="300" spans="1:12" ht="15.6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81</v>
      </c>
      <c r="F300" s="58">
        <v>155</v>
      </c>
      <c r="G300" s="59">
        <v>3.9</v>
      </c>
      <c r="H300" s="59">
        <v>4.97</v>
      </c>
      <c r="I300" s="59">
        <v>24.7</v>
      </c>
      <c r="J300" s="59">
        <v>159.19999999999999</v>
      </c>
      <c r="K300" s="49"/>
      <c r="L300" s="48"/>
    </row>
    <row r="301" spans="1:12" ht="14.4" x14ac:dyDescent="0.3">
      <c r="A301" s="25"/>
      <c r="B301" s="16"/>
      <c r="C301" s="11"/>
      <c r="D301" s="6"/>
      <c r="E301" s="52"/>
      <c r="F301" s="52"/>
      <c r="G301" s="52"/>
      <c r="H301" s="52"/>
      <c r="I301" s="52"/>
      <c r="J301" s="52"/>
      <c r="K301" s="52"/>
      <c r="L301" s="51"/>
    </row>
    <row r="302" spans="1:12" ht="15.6" x14ac:dyDescent="0.3">
      <c r="A302" s="25"/>
      <c r="B302" s="16"/>
      <c r="C302" s="11"/>
      <c r="D302" s="7" t="s">
        <v>22</v>
      </c>
      <c r="E302" s="58" t="s">
        <v>82</v>
      </c>
      <c r="F302" s="58">
        <v>180</v>
      </c>
      <c r="G302" s="59">
        <v>3.39</v>
      </c>
      <c r="H302" s="59">
        <v>3.54</v>
      </c>
      <c r="I302" s="59">
        <v>23.38</v>
      </c>
      <c r="J302" s="63">
        <v>138.66</v>
      </c>
      <c r="K302" s="52"/>
      <c r="L302" s="51"/>
    </row>
    <row r="303" spans="1:12" ht="15.6" x14ac:dyDescent="0.3">
      <c r="A303" s="25"/>
      <c r="B303" s="16"/>
      <c r="C303" s="11"/>
      <c r="D303" s="7" t="s">
        <v>23</v>
      </c>
      <c r="E303" s="58" t="s">
        <v>52</v>
      </c>
      <c r="F303" s="58">
        <v>40</v>
      </c>
      <c r="G303" s="59">
        <v>3.08</v>
      </c>
      <c r="H303" s="59">
        <v>0.56000000000000005</v>
      </c>
      <c r="I303" s="59">
        <v>15.08</v>
      </c>
      <c r="J303" s="59">
        <v>94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375</v>
      </c>
      <c r="G307" s="21">
        <f t="shared" ref="G307:J307" si="90">SUM(G300:G306)</f>
        <v>10.370000000000001</v>
      </c>
      <c r="H307" s="21">
        <f t="shared" si="90"/>
        <v>9.07</v>
      </c>
      <c r="I307" s="21">
        <f t="shared" si="90"/>
        <v>63.16</v>
      </c>
      <c r="J307" s="21">
        <f t="shared" si="90"/>
        <v>391.86</v>
      </c>
      <c r="K307" s="27"/>
      <c r="L307" s="21">
        <f t="shared" ref="L307:L349" si="91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2">SUM(G308:G310)</f>
        <v>0</v>
      </c>
      <c r="H311" s="21">
        <f t="shared" si="92"/>
        <v>0</v>
      </c>
      <c r="I311" s="21">
        <f t="shared" si="92"/>
        <v>0</v>
      </c>
      <c r="J311" s="21">
        <f t="shared" si="92"/>
        <v>0</v>
      </c>
      <c r="K311" s="27"/>
      <c r="L311" s="21">
        <f t="shared" ref="L311" ca="1" si="93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6" x14ac:dyDescent="0.3">
      <c r="A313" s="25"/>
      <c r="B313" s="16"/>
      <c r="C313" s="11"/>
      <c r="D313" s="7" t="s">
        <v>28</v>
      </c>
      <c r="E313" s="58" t="s">
        <v>63</v>
      </c>
      <c r="F313" s="58">
        <v>200</v>
      </c>
      <c r="G313" s="59">
        <v>1.52</v>
      </c>
      <c r="H313" s="59">
        <v>5.33</v>
      </c>
      <c r="I313" s="59">
        <v>8.65</v>
      </c>
      <c r="J313" s="59">
        <v>88.89</v>
      </c>
      <c r="K313" s="52"/>
      <c r="L313" s="51"/>
    </row>
    <row r="314" spans="1:12" ht="15.6" x14ac:dyDescent="0.3">
      <c r="A314" s="25"/>
      <c r="B314" s="16"/>
      <c r="C314" s="11"/>
      <c r="D314" s="7" t="s">
        <v>29</v>
      </c>
      <c r="E314" s="58" t="s">
        <v>83</v>
      </c>
      <c r="F314" s="58">
        <v>90</v>
      </c>
      <c r="G314" s="59">
        <v>25.94</v>
      </c>
      <c r="H314" s="59">
        <v>31.29</v>
      </c>
      <c r="I314" s="59">
        <v>4.09</v>
      </c>
      <c r="J314" s="59">
        <v>401.72</v>
      </c>
      <c r="K314" s="52"/>
      <c r="L314" s="51"/>
    </row>
    <row r="315" spans="1:12" ht="15.6" x14ac:dyDescent="0.3">
      <c r="A315" s="25"/>
      <c r="B315" s="16"/>
      <c r="C315" s="11"/>
      <c r="D315" s="7" t="s">
        <v>30</v>
      </c>
      <c r="E315" s="58" t="s">
        <v>69</v>
      </c>
      <c r="F315" s="58">
        <v>150</v>
      </c>
      <c r="G315" s="59">
        <v>5.52</v>
      </c>
      <c r="H315" s="59">
        <v>5.3</v>
      </c>
      <c r="I315" s="59">
        <v>35.33</v>
      </c>
      <c r="J315" s="59">
        <v>211.1</v>
      </c>
      <c r="K315" s="52"/>
      <c r="L315" s="51"/>
    </row>
    <row r="316" spans="1:12" ht="15.6" x14ac:dyDescent="0.3">
      <c r="A316" s="25"/>
      <c r="B316" s="16"/>
      <c r="C316" s="11"/>
      <c r="D316" s="7" t="s">
        <v>31</v>
      </c>
      <c r="E316" s="58" t="s">
        <v>50</v>
      </c>
      <c r="F316" s="58">
        <v>180</v>
      </c>
      <c r="G316" s="59">
        <v>0.108</v>
      </c>
      <c r="H316" s="59">
        <v>0</v>
      </c>
      <c r="I316" s="59">
        <v>10.85</v>
      </c>
      <c r="J316" s="59">
        <v>44</v>
      </c>
      <c r="K316" s="52"/>
      <c r="L316" s="51"/>
    </row>
    <row r="317" spans="1:12" ht="15.6" x14ac:dyDescent="0.3">
      <c r="A317" s="25"/>
      <c r="B317" s="16"/>
      <c r="C317" s="11"/>
      <c r="D317" s="7" t="s">
        <v>32</v>
      </c>
      <c r="E317" s="58" t="s">
        <v>51</v>
      </c>
      <c r="F317" s="58">
        <v>50</v>
      </c>
      <c r="G317" s="59">
        <v>3.1</v>
      </c>
      <c r="H317" s="59">
        <v>0.6</v>
      </c>
      <c r="I317" s="59">
        <v>15.1</v>
      </c>
      <c r="J317" s="59">
        <v>130</v>
      </c>
      <c r="K317" s="52"/>
      <c r="L317" s="51"/>
    </row>
    <row r="318" spans="1:12" ht="15.6" x14ac:dyDescent="0.3">
      <c r="A318" s="25"/>
      <c r="B318" s="16"/>
      <c r="C318" s="11"/>
      <c r="D318" s="7" t="s">
        <v>33</v>
      </c>
      <c r="E318" s="58" t="s">
        <v>52</v>
      </c>
      <c r="F318" s="58">
        <v>60</v>
      </c>
      <c r="G318" s="59">
        <v>3.1</v>
      </c>
      <c r="H318" s="59">
        <v>0.7</v>
      </c>
      <c r="I318" s="59">
        <v>15.2</v>
      </c>
      <c r="J318" s="59">
        <v>141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:J321" si="94">SUM(G312:G320)</f>
        <v>39.288000000000004</v>
      </c>
      <c r="H321" s="21">
        <f t="shared" si="94"/>
        <v>43.22</v>
      </c>
      <c r="I321" s="21">
        <f t="shared" si="94"/>
        <v>89.22</v>
      </c>
      <c r="J321" s="21">
        <f t="shared" si="94"/>
        <v>1016.71</v>
      </c>
      <c r="K321" s="27"/>
      <c r="L321" s="21">
        <f t="shared" ref="L321" ca="1" si="95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6">SUM(G322:G325)</f>
        <v>0</v>
      </c>
      <c r="H326" s="21">
        <f t="shared" si="96"/>
        <v>0</v>
      </c>
      <c r="I326" s="21">
        <f t="shared" si="96"/>
        <v>0</v>
      </c>
      <c r="J326" s="21">
        <f t="shared" si="96"/>
        <v>0</v>
      </c>
      <c r="K326" s="27"/>
      <c r="L326" s="21">
        <f t="shared" ref="L326" ca="1" si="97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8">SUM(G327:G332)</f>
        <v>0</v>
      </c>
      <c r="H333" s="21">
        <f t="shared" si="98"/>
        <v>0</v>
      </c>
      <c r="I333" s="21">
        <f t="shared" si="98"/>
        <v>0</v>
      </c>
      <c r="J333" s="21">
        <f t="shared" si="98"/>
        <v>0</v>
      </c>
      <c r="K333" s="27"/>
      <c r="L333" s="21">
        <f t="shared" ref="L333" ca="1" si="9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00">SUM(G334:G339)</f>
        <v>0</v>
      </c>
      <c r="H340" s="21">
        <f t="shared" si="100"/>
        <v>0</v>
      </c>
      <c r="I340" s="21">
        <f t="shared" si="100"/>
        <v>0</v>
      </c>
      <c r="J340" s="21">
        <f t="shared" si="100"/>
        <v>0</v>
      </c>
      <c r="K340" s="27"/>
      <c r="L340" s="21">
        <f t="shared" ref="L340" ca="1" si="101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1105</v>
      </c>
      <c r="G341" s="34">
        <f t="shared" ref="G341:J341" si="102">G307+G311+G321+G326+G333+G340</f>
        <v>49.658000000000001</v>
      </c>
      <c r="H341" s="34">
        <f t="shared" si="102"/>
        <v>52.29</v>
      </c>
      <c r="I341" s="34">
        <f t="shared" si="102"/>
        <v>152.38</v>
      </c>
      <c r="J341" s="34">
        <f t="shared" si="102"/>
        <v>1408.5700000000002</v>
      </c>
      <c r="K341" s="35"/>
      <c r="L341" s="34">
        <f t="shared" ref="L341" ca="1" si="103">L307+L311+L321+L326+L333+L340</f>
        <v>0</v>
      </c>
    </row>
    <row r="342" spans="1:12" ht="15.6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84</v>
      </c>
      <c r="F342" s="58">
        <v>155</v>
      </c>
      <c r="G342" s="59">
        <v>5.64</v>
      </c>
      <c r="H342" s="59">
        <v>6.11</v>
      </c>
      <c r="I342" s="59">
        <v>26.73</v>
      </c>
      <c r="J342" s="59">
        <v>184.78</v>
      </c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6" x14ac:dyDescent="0.3">
      <c r="A344" s="15"/>
      <c r="B344" s="16"/>
      <c r="C344" s="11"/>
      <c r="D344" s="7" t="s">
        <v>22</v>
      </c>
      <c r="E344" s="58" t="s">
        <v>50</v>
      </c>
      <c r="F344" s="58">
        <v>180</v>
      </c>
      <c r="G344" s="59">
        <v>0.108</v>
      </c>
      <c r="H344" s="59">
        <v>0</v>
      </c>
      <c r="I344" s="59">
        <v>10.85</v>
      </c>
      <c r="J344" s="59">
        <v>44</v>
      </c>
      <c r="K344" s="52"/>
      <c r="L344" s="51"/>
    </row>
    <row r="345" spans="1:12" ht="15.6" x14ac:dyDescent="0.3">
      <c r="A345" s="15"/>
      <c r="B345" s="16"/>
      <c r="C345" s="11"/>
      <c r="D345" s="7" t="s">
        <v>23</v>
      </c>
      <c r="E345" s="58" t="s">
        <v>52</v>
      </c>
      <c r="F345" s="58">
        <v>40</v>
      </c>
      <c r="G345" s="59">
        <v>3.08</v>
      </c>
      <c r="H345" s="59">
        <v>0.56000000000000005</v>
      </c>
      <c r="I345" s="59">
        <v>15.08</v>
      </c>
      <c r="J345" s="59">
        <v>94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375</v>
      </c>
      <c r="G349" s="21">
        <f>SUM(G342:G348)</f>
        <v>8.8279999999999994</v>
      </c>
      <c r="H349" s="21">
        <f>SUM(H342:H348)</f>
        <v>6.67</v>
      </c>
      <c r="I349" s="21">
        <f>SUM(I342:I348)</f>
        <v>52.66</v>
      </c>
      <c r="J349" s="21">
        <f>SUM(J342:J348)</f>
        <v>322.77999999999997</v>
      </c>
      <c r="K349" s="27"/>
      <c r="L349" s="21">
        <f t="shared" si="91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4">SUM(G350:G352)</f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7"/>
      <c r="L353" s="21">
        <f t="shared" ref="L353" ca="1" si="105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.6" x14ac:dyDescent="0.3">
      <c r="A355" s="15"/>
      <c r="B355" s="16"/>
      <c r="C355" s="11"/>
      <c r="D355" s="7" t="s">
        <v>28</v>
      </c>
      <c r="E355" s="58" t="s">
        <v>85</v>
      </c>
      <c r="F355" s="58">
        <v>200</v>
      </c>
      <c r="G355" s="59">
        <v>3</v>
      </c>
      <c r="H355" s="59">
        <v>2.63</v>
      </c>
      <c r="I355" s="59">
        <v>13.47</v>
      </c>
      <c r="J355" s="59">
        <v>89.55</v>
      </c>
      <c r="K355" s="52"/>
      <c r="L355" s="51"/>
    </row>
    <row r="356" spans="1:12" ht="15.6" x14ac:dyDescent="0.3">
      <c r="A356" s="15"/>
      <c r="B356" s="16"/>
      <c r="C356" s="11"/>
      <c r="D356" s="7" t="s">
        <v>29</v>
      </c>
      <c r="E356" s="58" t="s">
        <v>86</v>
      </c>
      <c r="F356" s="58">
        <v>90</v>
      </c>
      <c r="G356" s="59">
        <v>12.82</v>
      </c>
      <c r="H356" s="59">
        <v>14.06</v>
      </c>
      <c r="I356" s="59">
        <v>6.89</v>
      </c>
      <c r="J356" s="59">
        <v>212.1</v>
      </c>
      <c r="K356" s="52"/>
      <c r="L356" s="51"/>
    </row>
    <row r="357" spans="1:12" ht="15.6" x14ac:dyDescent="0.3">
      <c r="A357" s="15"/>
      <c r="B357" s="16"/>
      <c r="C357" s="11"/>
      <c r="D357" s="7" t="s">
        <v>30</v>
      </c>
      <c r="E357" s="58" t="s">
        <v>87</v>
      </c>
      <c r="F357" s="58">
        <v>155</v>
      </c>
      <c r="G357" s="59">
        <v>17.47</v>
      </c>
      <c r="H357" s="59">
        <v>3.88</v>
      </c>
      <c r="I357" s="59">
        <v>38.520000000000003</v>
      </c>
      <c r="J357" s="59">
        <v>248.62</v>
      </c>
      <c r="K357" s="52"/>
      <c r="L357" s="51"/>
    </row>
    <row r="358" spans="1:12" ht="15.6" x14ac:dyDescent="0.3">
      <c r="A358" s="15"/>
      <c r="B358" s="16"/>
      <c r="C358" s="11"/>
      <c r="D358" s="7" t="s">
        <v>31</v>
      </c>
      <c r="E358" s="58" t="s">
        <v>50</v>
      </c>
      <c r="F358" s="58">
        <v>180</v>
      </c>
      <c r="G358" s="59">
        <v>0.108</v>
      </c>
      <c r="H358" s="59">
        <v>0</v>
      </c>
      <c r="I358" s="59">
        <v>10.85</v>
      </c>
      <c r="J358" s="59">
        <v>44</v>
      </c>
      <c r="K358" s="52"/>
      <c r="L358" s="51"/>
    </row>
    <row r="359" spans="1:12" ht="15.6" x14ac:dyDescent="0.3">
      <c r="A359" s="15"/>
      <c r="B359" s="16"/>
      <c r="C359" s="11"/>
      <c r="D359" s="7" t="s">
        <v>32</v>
      </c>
      <c r="E359" s="58" t="s">
        <v>51</v>
      </c>
      <c r="F359" s="58">
        <v>50</v>
      </c>
      <c r="G359" s="59">
        <v>3.1</v>
      </c>
      <c r="H359" s="59">
        <v>0.6</v>
      </c>
      <c r="I359" s="59">
        <v>15.1</v>
      </c>
      <c r="J359" s="59">
        <v>130</v>
      </c>
      <c r="K359" s="52"/>
      <c r="L359" s="51"/>
    </row>
    <row r="360" spans="1:12" ht="15.6" x14ac:dyDescent="0.3">
      <c r="A360" s="15"/>
      <c r="B360" s="16"/>
      <c r="C360" s="11"/>
      <c r="D360" s="7" t="s">
        <v>33</v>
      </c>
      <c r="E360" s="58" t="s">
        <v>52</v>
      </c>
      <c r="F360" s="58">
        <v>60</v>
      </c>
      <c r="G360" s="59">
        <v>3.1</v>
      </c>
      <c r="H360" s="59">
        <v>0.7</v>
      </c>
      <c r="I360" s="59">
        <v>15.2</v>
      </c>
      <c r="J360" s="59">
        <v>141</v>
      </c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735</v>
      </c>
      <c r="G363" s="21">
        <f t="shared" ref="G363:J363" si="106">SUM(G354:G362)</f>
        <v>39.597999999999999</v>
      </c>
      <c r="H363" s="21">
        <f t="shared" si="106"/>
        <v>21.87</v>
      </c>
      <c r="I363" s="21">
        <f t="shared" si="106"/>
        <v>100.03</v>
      </c>
      <c r="J363" s="21">
        <f t="shared" si="106"/>
        <v>865.27</v>
      </c>
      <c r="K363" s="27"/>
      <c r="L363" s="21">
        <f t="shared" ref="L363" ca="1" si="107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08">SUM(G364:G367)</f>
        <v>0</v>
      </c>
      <c r="H368" s="21">
        <f t="shared" si="108"/>
        <v>0</v>
      </c>
      <c r="I368" s="21">
        <f t="shared" si="108"/>
        <v>0</v>
      </c>
      <c r="J368" s="21">
        <f t="shared" si="108"/>
        <v>0</v>
      </c>
      <c r="K368" s="27"/>
      <c r="L368" s="21">
        <f t="shared" ref="L368" ca="1" si="109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0">SUM(G369:G374)</f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7"/>
      <c r="L375" s="21">
        <f t="shared" ref="L375" ca="1" si="111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2">SUM(G376:G381)</f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7"/>
      <c r="L382" s="21">
        <f t="shared" ref="L382" ca="1" si="113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1110</v>
      </c>
      <c r="G383" s="34">
        <f t="shared" ref="G383:J383" si="114">G349+G353+G363+G368+G375+G382</f>
        <v>48.426000000000002</v>
      </c>
      <c r="H383" s="34">
        <f t="shared" si="114"/>
        <v>28.54</v>
      </c>
      <c r="I383" s="34">
        <f t="shared" si="114"/>
        <v>152.69</v>
      </c>
      <c r="J383" s="34">
        <f t="shared" si="114"/>
        <v>1188.05</v>
      </c>
      <c r="K383" s="35"/>
      <c r="L383" s="34">
        <f t="shared" ref="L383" ca="1" si="115">L349+L353+L363+L368+L375+L382</f>
        <v>0</v>
      </c>
    </row>
    <row r="384" spans="1:12" ht="15.6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88</v>
      </c>
      <c r="F384" s="58">
        <v>155</v>
      </c>
      <c r="G384" s="59">
        <v>4.79</v>
      </c>
      <c r="H384" s="59">
        <v>6.74</v>
      </c>
      <c r="I384" s="59">
        <v>19.3</v>
      </c>
      <c r="J384" s="59">
        <v>157.1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6" x14ac:dyDescent="0.3">
      <c r="A386" s="25"/>
      <c r="B386" s="16"/>
      <c r="C386" s="11"/>
      <c r="D386" s="7" t="s">
        <v>22</v>
      </c>
      <c r="E386" s="58" t="s">
        <v>60</v>
      </c>
      <c r="F386" s="58">
        <v>180</v>
      </c>
      <c r="G386" s="59">
        <v>2.52</v>
      </c>
      <c r="H386" s="59">
        <v>2.87</v>
      </c>
      <c r="I386" s="59">
        <v>17.75</v>
      </c>
      <c r="J386" s="59">
        <v>106.93</v>
      </c>
      <c r="K386" s="52"/>
      <c r="L386" s="51"/>
    </row>
    <row r="387" spans="1:12" ht="15.6" x14ac:dyDescent="0.3">
      <c r="A387" s="25"/>
      <c r="B387" s="16"/>
      <c r="C387" s="11"/>
      <c r="D387" s="7" t="s">
        <v>23</v>
      </c>
      <c r="E387" s="58" t="s">
        <v>52</v>
      </c>
      <c r="F387" s="64">
        <v>40</v>
      </c>
      <c r="G387" s="62">
        <v>3.08</v>
      </c>
      <c r="H387" s="62">
        <v>0.56000000000000005</v>
      </c>
      <c r="I387" s="62">
        <v>15.08</v>
      </c>
      <c r="J387" s="62">
        <v>94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375</v>
      </c>
      <c r="G391" s="21">
        <f>SUM(G384:G390)</f>
        <v>10.39</v>
      </c>
      <c r="H391" s="21">
        <f>SUM(H384:H390)</f>
        <v>10.17</v>
      </c>
      <c r="I391" s="21">
        <f>SUM(I384:I390)</f>
        <v>52.129999999999995</v>
      </c>
      <c r="J391" s="21">
        <f>SUM(J384:J390)</f>
        <v>358.03</v>
      </c>
      <c r="K391" s="27"/>
      <c r="L391" s="21">
        <f t="shared" ref="L391:L433" si="116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7">SUM(G392:G394)</f>
        <v>0</v>
      </c>
      <c r="H395" s="21">
        <f t="shared" si="117"/>
        <v>0</v>
      </c>
      <c r="I395" s="21">
        <f t="shared" si="117"/>
        <v>0</v>
      </c>
      <c r="J395" s="21">
        <f t="shared" si="117"/>
        <v>0</v>
      </c>
      <c r="K395" s="27"/>
      <c r="L395" s="21">
        <f t="shared" ref="L395" ca="1" si="118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6" x14ac:dyDescent="0.3">
      <c r="A397" s="25"/>
      <c r="B397" s="16"/>
      <c r="C397" s="11"/>
      <c r="D397" s="7" t="s">
        <v>28</v>
      </c>
      <c r="E397" s="58" t="s">
        <v>89</v>
      </c>
      <c r="F397" s="58">
        <v>200</v>
      </c>
      <c r="G397" s="59">
        <v>1.87</v>
      </c>
      <c r="H397" s="59">
        <v>3.11</v>
      </c>
      <c r="I397" s="59">
        <v>10.89</v>
      </c>
      <c r="J397" s="59">
        <v>79.03</v>
      </c>
      <c r="K397" s="52"/>
      <c r="L397" s="51"/>
    </row>
    <row r="398" spans="1:12" ht="15.6" x14ac:dyDescent="0.3">
      <c r="A398" s="25"/>
      <c r="B398" s="16"/>
      <c r="C398" s="11"/>
      <c r="D398" s="7" t="s">
        <v>29</v>
      </c>
      <c r="E398" s="60" t="s">
        <v>90</v>
      </c>
      <c r="F398" s="60">
        <v>90</v>
      </c>
      <c r="G398" s="61">
        <v>16.510000000000002</v>
      </c>
      <c r="H398" s="61">
        <v>10.28</v>
      </c>
      <c r="I398" s="61">
        <v>4.96</v>
      </c>
      <c r="J398" s="61">
        <v>178.41</v>
      </c>
      <c r="K398" s="52"/>
      <c r="L398" s="51"/>
    </row>
    <row r="399" spans="1:12" ht="15.6" x14ac:dyDescent="0.3">
      <c r="A399" s="25"/>
      <c r="B399" s="16"/>
      <c r="C399" s="11"/>
      <c r="D399" s="7" t="s">
        <v>30</v>
      </c>
      <c r="E399" s="58" t="s">
        <v>75</v>
      </c>
      <c r="F399" s="58">
        <v>150</v>
      </c>
      <c r="G399" s="59">
        <v>3.89</v>
      </c>
      <c r="H399" s="59">
        <v>5.09</v>
      </c>
      <c r="I399" s="59">
        <v>40.28</v>
      </c>
      <c r="J399" s="59">
        <v>225.18</v>
      </c>
      <c r="K399" s="52"/>
      <c r="L399" s="51"/>
    </row>
    <row r="400" spans="1:12" ht="15.6" x14ac:dyDescent="0.3">
      <c r="A400" s="25"/>
      <c r="B400" s="16"/>
      <c r="C400" s="11"/>
      <c r="D400" s="7" t="s">
        <v>31</v>
      </c>
      <c r="E400" s="58" t="s">
        <v>70</v>
      </c>
      <c r="F400" s="58">
        <v>180</v>
      </c>
      <c r="G400" s="59">
        <v>0.5</v>
      </c>
      <c r="H400" s="59">
        <v>0</v>
      </c>
      <c r="I400" s="59">
        <v>25.13</v>
      </c>
      <c r="J400" s="59">
        <v>103.44</v>
      </c>
      <c r="K400" s="52"/>
      <c r="L400" s="51"/>
    </row>
    <row r="401" spans="1:12" ht="15.6" x14ac:dyDescent="0.3">
      <c r="A401" s="25"/>
      <c r="B401" s="16"/>
      <c r="C401" s="11"/>
      <c r="D401" s="7" t="s">
        <v>32</v>
      </c>
      <c r="E401" s="58" t="s">
        <v>51</v>
      </c>
      <c r="F401" s="58">
        <v>50</v>
      </c>
      <c r="G401" s="59">
        <v>3.1</v>
      </c>
      <c r="H401" s="59">
        <v>0.6</v>
      </c>
      <c r="I401" s="59">
        <v>15.1</v>
      </c>
      <c r="J401" s="59">
        <v>130</v>
      </c>
      <c r="K401" s="52"/>
      <c r="L401" s="51"/>
    </row>
    <row r="402" spans="1:12" ht="15.6" x14ac:dyDescent="0.3">
      <c r="A402" s="25"/>
      <c r="B402" s="16"/>
      <c r="C402" s="11"/>
      <c r="D402" s="7" t="s">
        <v>33</v>
      </c>
      <c r="E402" s="58" t="s">
        <v>52</v>
      </c>
      <c r="F402" s="58">
        <v>60</v>
      </c>
      <c r="G402" s="59">
        <v>3.1</v>
      </c>
      <c r="H402" s="59">
        <v>0.7</v>
      </c>
      <c r="I402" s="59">
        <v>15.2</v>
      </c>
      <c r="J402" s="59">
        <v>141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:J405" si="119">SUM(G396:G404)</f>
        <v>28.970000000000006</v>
      </c>
      <c r="H405" s="21">
        <f t="shared" si="119"/>
        <v>19.779999999999998</v>
      </c>
      <c r="I405" s="21">
        <f t="shared" si="119"/>
        <v>111.56</v>
      </c>
      <c r="J405" s="21">
        <f t="shared" si="119"/>
        <v>857.06</v>
      </c>
      <c r="K405" s="27"/>
      <c r="L405" s="21">
        <f t="shared" ref="L405" ca="1" si="120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1">SUM(G406:G409)</f>
        <v>0</v>
      </c>
      <c r="H410" s="21">
        <f t="shared" si="121"/>
        <v>0</v>
      </c>
      <c r="I410" s="21">
        <f t="shared" si="121"/>
        <v>0</v>
      </c>
      <c r="J410" s="21">
        <f t="shared" si="121"/>
        <v>0</v>
      </c>
      <c r="K410" s="27"/>
      <c r="L410" s="21">
        <f t="shared" ref="L410" ca="1" si="122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3">SUM(G411:G416)</f>
        <v>0</v>
      </c>
      <c r="H417" s="21">
        <f t="shared" si="123"/>
        <v>0</v>
      </c>
      <c r="I417" s="21">
        <f t="shared" si="123"/>
        <v>0</v>
      </c>
      <c r="J417" s="21">
        <f t="shared" si="123"/>
        <v>0</v>
      </c>
      <c r="K417" s="27"/>
      <c r="L417" s="21">
        <f t="shared" ref="L417" ca="1" si="124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5">SUM(G418:G423)</f>
        <v>0</v>
      </c>
      <c r="H424" s="21">
        <f t="shared" si="125"/>
        <v>0</v>
      </c>
      <c r="I424" s="21">
        <f t="shared" si="125"/>
        <v>0</v>
      </c>
      <c r="J424" s="21">
        <f t="shared" si="125"/>
        <v>0</v>
      </c>
      <c r="K424" s="27"/>
      <c r="L424" s="21">
        <f t="shared" ref="L424" ca="1" si="126">SUM(L418:L426)</f>
        <v>0</v>
      </c>
    </row>
    <row r="425" spans="1:12" ht="15.75" customHeight="1" thickBot="1" x14ac:dyDescent="0.3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1105</v>
      </c>
      <c r="G425" s="34">
        <f t="shared" ref="G425:J425" si="127">G391+G395+G405+G410+G417+G424</f>
        <v>39.360000000000007</v>
      </c>
      <c r="H425" s="34">
        <f t="shared" si="127"/>
        <v>29.949999999999996</v>
      </c>
      <c r="I425" s="34">
        <f t="shared" si="127"/>
        <v>163.69</v>
      </c>
      <c r="J425" s="34">
        <f t="shared" si="127"/>
        <v>1215.0899999999999</v>
      </c>
      <c r="K425" s="35"/>
      <c r="L425" s="34">
        <f t="shared" ref="L425" ca="1" si="128">L391+L395+L405+L410+L417+L424</f>
        <v>0</v>
      </c>
    </row>
    <row r="426" spans="1:12" ht="15.6" x14ac:dyDescent="0.3">
      <c r="A426" s="22">
        <v>2</v>
      </c>
      <c r="B426" s="23">
        <v>4</v>
      </c>
      <c r="C426" s="24" t="s">
        <v>20</v>
      </c>
      <c r="D426" s="5" t="s">
        <v>21</v>
      </c>
      <c r="E426" s="58" t="s">
        <v>93</v>
      </c>
      <c r="F426" s="58">
        <v>155</v>
      </c>
      <c r="G426" s="59">
        <v>13.88</v>
      </c>
      <c r="H426" s="59">
        <v>21.47</v>
      </c>
      <c r="I426" s="59">
        <v>3.62</v>
      </c>
      <c r="J426" s="59">
        <v>263.08999999999997</v>
      </c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6" x14ac:dyDescent="0.3">
      <c r="A428" s="25"/>
      <c r="B428" s="16"/>
      <c r="C428" s="11"/>
      <c r="D428" s="7" t="s">
        <v>22</v>
      </c>
      <c r="E428" s="58" t="s">
        <v>94</v>
      </c>
      <c r="F428" s="58">
        <v>180</v>
      </c>
      <c r="G428" s="59">
        <v>2.79</v>
      </c>
      <c r="H428" s="59">
        <v>2.5499999999999998</v>
      </c>
      <c r="I428" s="59">
        <v>13.27</v>
      </c>
      <c r="J428" s="59">
        <v>78.599999999999994</v>
      </c>
      <c r="K428" s="52"/>
      <c r="L428" s="51"/>
    </row>
    <row r="429" spans="1:12" ht="15.6" x14ac:dyDescent="0.3">
      <c r="A429" s="25"/>
      <c r="B429" s="16"/>
      <c r="C429" s="11"/>
      <c r="D429" s="7" t="s">
        <v>23</v>
      </c>
      <c r="E429" s="58" t="s">
        <v>52</v>
      </c>
      <c r="F429" s="58">
        <v>40</v>
      </c>
      <c r="G429" s="59">
        <v>3.08</v>
      </c>
      <c r="H429" s="59">
        <v>0.56000000000000005</v>
      </c>
      <c r="I429" s="59">
        <v>15.08</v>
      </c>
      <c r="J429" s="59">
        <v>94</v>
      </c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375</v>
      </c>
      <c r="G433" s="21">
        <f t="shared" ref="G433:J433" si="129">SUM(G426:G432)</f>
        <v>19.75</v>
      </c>
      <c r="H433" s="21">
        <f t="shared" si="129"/>
        <v>24.58</v>
      </c>
      <c r="I433" s="21">
        <f t="shared" si="129"/>
        <v>31.97</v>
      </c>
      <c r="J433" s="21">
        <f t="shared" si="129"/>
        <v>435.68999999999994</v>
      </c>
      <c r="K433" s="27"/>
      <c r="L433" s="21">
        <f t="shared" si="116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0">SUM(G434:G436)</f>
        <v>0</v>
      </c>
      <c r="H437" s="21">
        <f t="shared" si="130"/>
        <v>0</v>
      </c>
      <c r="I437" s="21">
        <f t="shared" si="130"/>
        <v>0</v>
      </c>
      <c r="J437" s="21">
        <f t="shared" si="130"/>
        <v>0</v>
      </c>
      <c r="K437" s="27"/>
      <c r="L437" s="21">
        <f t="shared" ref="L437" ca="1" si="131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.6" x14ac:dyDescent="0.3">
      <c r="A439" s="25"/>
      <c r="B439" s="16"/>
      <c r="C439" s="11"/>
      <c r="D439" s="7" t="s">
        <v>28</v>
      </c>
      <c r="E439" s="58" t="s">
        <v>95</v>
      </c>
      <c r="F439" s="58">
        <v>200</v>
      </c>
      <c r="G439" s="59">
        <v>4.9800000000000004</v>
      </c>
      <c r="H439" s="59">
        <v>6.57</v>
      </c>
      <c r="I439" s="59">
        <v>14.71</v>
      </c>
      <c r="J439" s="59">
        <v>136.78</v>
      </c>
      <c r="K439" s="52"/>
      <c r="L439" s="51"/>
    </row>
    <row r="440" spans="1:12" ht="15.6" x14ac:dyDescent="0.3">
      <c r="A440" s="25"/>
      <c r="B440" s="16"/>
      <c r="C440" s="11"/>
      <c r="D440" s="7" t="s">
        <v>29</v>
      </c>
      <c r="E440" s="58" t="s">
        <v>96</v>
      </c>
      <c r="F440" s="58">
        <v>90</v>
      </c>
      <c r="G440" s="59">
        <v>13.27</v>
      </c>
      <c r="H440" s="59">
        <v>8.9499999999999993</v>
      </c>
      <c r="I440" s="59">
        <v>5.38</v>
      </c>
      <c r="J440" s="59">
        <v>155.26</v>
      </c>
      <c r="K440" s="52"/>
      <c r="L440" s="51"/>
    </row>
    <row r="441" spans="1:12" ht="15.6" x14ac:dyDescent="0.3">
      <c r="A441" s="25"/>
      <c r="B441" s="16"/>
      <c r="C441" s="11"/>
      <c r="D441" s="7" t="s">
        <v>30</v>
      </c>
      <c r="E441" s="58" t="s">
        <v>97</v>
      </c>
      <c r="F441" s="58">
        <v>150</v>
      </c>
      <c r="G441" s="59">
        <v>3.1949999999999998</v>
      </c>
      <c r="H441" s="59">
        <v>6.06</v>
      </c>
      <c r="I441" s="59">
        <v>23.3</v>
      </c>
      <c r="J441" s="59">
        <v>160.44999999999999</v>
      </c>
      <c r="K441" s="52"/>
      <c r="L441" s="51"/>
    </row>
    <row r="442" spans="1:12" ht="15.6" x14ac:dyDescent="0.3">
      <c r="A442" s="25"/>
      <c r="B442" s="16"/>
      <c r="C442" s="11"/>
      <c r="D442" s="7" t="s">
        <v>31</v>
      </c>
      <c r="E442" s="58" t="s">
        <v>65</v>
      </c>
      <c r="F442" s="58">
        <v>180</v>
      </c>
      <c r="G442" s="59">
        <v>7.0000000000000007E-2</v>
      </c>
      <c r="H442" s="59">
        <v>0.01</v>
      </c>
      <c r="I442" s="59">
        <v>15.31</v>
      </c>
      <c r="J442" s="59">
        <v>61.62</v>
      </c>
      <c r="K442" s="52"/>
      <c r="L442" s="51"/>
    </row>
    <row r="443" spans="1:12" ht="15.6" x14ac:dyDescent="0.3">
      <c r="A443" s="25"/>
      <c r="B443" s="16"/>
      <c r="C443" s="11"/>
      <c r="D443" s="7" t="s">
        <v>32</v>
      </c>
      <c r="E443" s="58" t="s">
        <v>51</v>
      </c>
      <c r="F443" s="58">
        <v>50</v>
      </c>
      <c r="G443" s="59">
        <v>3.1</v>
      </c>
      <c r="H443" s="59">
        <v>0.6</v>
      </c>
      <c r="I443" s="59">
        <v>15.1</v>
      </c>
      <c r="J443" s="59">
        <v>130</v>
      </c>
      <c r="K443" s="52"/>
      <c r="L443" s="51"/>
    </row>
    <row r="444" spans="1:12" ht="15.6" x14ac:dyDescent="0.3">
      <c r="A444" s="25"/>
      <c r="B444" s="16"/>
      <c r="C444" s="11"/>
      <c r="D444" s="7" t="s">
        <v>33</v>
      </c>
      <c r="E444" s="58" t="s">
        <v>52</v>
      </c>
      <c r="F444" s="58">
        <v>60</v>
      </c>
      <c r="G444" s="59">
        <v>3.1</v>
      </c>
      <c r="H444" s="59">
        <v>0.7</v>
      </c>
      <c r="I444" s="59">
        <v>15.2</v>
      </c>
      <c r="J444" s="59">
        <v>141</v>
      </c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:J447" si="132">SUM(G438:G446)</f>
        <v>27.715000000000003</v>
      </c>
      <c r="H447" s="21">
        <f t="shared" si="132"/>
        <v>22.89</v>
      </c>
      <c r="I447" s="21">
        <f t="shared" si="132"/>
        <v>89</v>
      </c>
      <c r="J447" s="21">
        <f t="shared" si="132"/>
        <v>785.1099999999999</v>
      </c>
      <c r="K447" s="27"/>
      <c r="L447" s="21">
        <f t="shared" ref="L447" ca="1" si="133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4">SUM(G448:G451)</f>
        <v>0</v>
      </c>
      <c r="H452" s="21">
        <f t="shared" si="134"/>
        <v>0</v>
      </c>
      <c r="I452" s="21">
        <f t="shared" si="134"/>
        <v>0</v>
      </c>
      <c r="J452" s="21">
        <f t="shared" si="134"/>
        <v>0</v>
      </c>
      <c r="K452" s="27"/>
      <c r="L452" s="21">
        <f t="shared" ref="L452" ca="1" si="135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6">SUM(G453:G458)</f>
        <v>0</v>
      </c>
      <c r="H459" s="21">
        <f t="shared" si="136"/>
        <v>0</v>
      </c>
      <c r="I459" s="21">
        <f t="shared" si="136"/>
        <v>0</v>
      </c>
      <c r="J459" s="21">
        <f t="shared" si="136"/>
        <v>0</v>
      </c>
      <c r="K459" s="27"/>
      <c r="L459" s="21">
        <f t="shared" ref="L459" ca="1" si="137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38">SUM(G460:G465)</f>
        <v>0</v>
      </c>
      <c r="H466" s="21">
        <f t="shared" si="138"/>
        <v>0</v>
      </c>
      <c r="I466" s="21">
        <f t="shared" si="138"/>
        <v>0</v>
      </c>
      <c r="J466" s="21">
        <f t="shared" si="138"/>
        <v>0</v>
      </c>
      <c r="K466" s="27"/>
      <c r="L466" s="21">
        <f t="shared" ref="L466" ca="1" si="139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1105</v>
      </c>
      <c r="G467" s="34">
        <f t="shared" ref="G467:J467" si="140">G433+G437+G447+G452+G459+G466</f>
        <v>47.465000000000003</v>
      </c>
      <c r="H467" s="34">
        <f t="shared" si="140"/>
        <v>47.47</v>
      </c>
      <c r="I467" s="34">
        <f t="shared" si="140"/>
        <v>120.97</v>
      </c>
      <c r="J467" s="34">
        <f t="shared" si="140"/>
        <v>1220.7999999999997</v>
      </c>
      <c r="K467" s="35"/>
      <c r="L467" s="34">
        <f t="shared" ref="L467" ca="1" si="141">L433+L437+L447+L452+L459+L466</f>
        <v>0</v>
      </c>
    </row>
    <row r="468" spans="1:12" ht="15.6" x14ac:dyDescent="0.3">
      <c r="A468" s="22">
        <v>2</v>
      </c>
      <c r="B468" s="23">
        <v>5</v>
      </c>
      <c r="C468" s="24" t="s">
        <v>20</v>
      </c>
      <c r="D468" s="5" t="s">
        <v>21</v>
      </c>
      <c r="E468" s="58" t="s">
        <v>91</v>
      </c>
      <c r="F468" s="58">
        <v>155</v>
      </c>
      <c r="G468" s="59">
        <v>4.58</v>
      </c>
      <c r="H468" s="59">
        <v>5.5</v>
      </c>
      <c r="I468" s="59">
        <v>25.98</v>
      </c>
      <c r="J468" s="59">
        <v>172.09</v>
      </c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6" x14ac:dyDescent="0.3">
      <c r="A470" s="25"/>
      <c r="B470" s="16"/>
      <c r="C470" s="11"/>
      <c r="D470" s="7" t="s">
        <v>22</v>
      </c>
      <c r="E470" s="58" t="s">
        <v>82</v>
      </c>
      <c r="F470" s="58">
        <v>180</v>
      </c>
      <c r="G470" s="59">
        <v>3.39</v>
      </c>
      <c r="H470" s="59">
        <v>3.54</v>
      </c>
      <c r="I470" s="59">
        <v>23.38</v>
      </c>
      <c r="J470" s="63">
        <v>138.66</v>
      </c>
      <c r="K470" s="52"/>
      <c r="L470" s="51"/>
    </row>
    <row r="471" spans="1:12" ht="15.6" x14ac:dyDescent="0.3">
      <c r="A471" s="25"/>
      <c r="B471" s="16"/>
      <c r="C471" s="11"/>
      <c r="D471" s="7" t="s">
        <v>23</v>
      </c>
      <c r="E471" s="58" t="s">
        <v>52</v>
      </c>
      <c r="F471" s="58">
        <v>40</v>
      </c>
      <c r="G471" s="59">
        <v>3.08</v>
      </c>
      <c r="H471" s="59">
        <v>0.56000000000000005</v>
      </c>
      <c r="I471" s="59">
        <v>15.08</v>
      </c>
      <c r="J471" s="59">
        <v>94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375</v>
      </c>
      <c r="G475" s="21">
        <f t="shared" ref="G475:J475" si="142">SUM(G468:G474)</f>
        <v>11.05</v>
      </c>
      <c r="H475" s="21">
        <f t="shared" si="142"/>
        <v>9.6</v>
      </c>
      <c r="I475" s="21">
        <f t="shared" si="142"/>
        <v>64.44</v>
      </c>
      <c r="J475" s="21">
        <f t="shared" si="142"/>
        <v>404.75</v>
      </c>
      <c r="K475" s="27"/>
      <c r="L475" s="21">
        <f t="shared" ref="L475:L517" si="14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4">SUM(G476:G478)</f>
        <v>0</v>
      </c>
      <c r="H479" s="21">
        <f t="shared" si="144"/>
        <v>0</v>
      </c>
      <c r="I479" s="21">
        <f t="shared" si="144"/>
        <v>0</v>
      </c>
      <c r="J479" s="21">
        <f t="shared" si="144"/>
        <v>0</v>
      </c>
      <c r="K479" s="27"/>
      <c r="L479" s="21">
        <f t="shared" ref="L479" ca="1" si="145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.6" x14ac:dyDescent="0.3">
      <c r="A481" s="25"/>
      <c r="B481" s="16"/>
      <c r="C481" s="11"/>
      <c r="D481" s="7" t="s">
        <v>28</v>
      </c>
      <c r="E481" s="58" t="s">
        <v>100</v>
      </c>
      <c r="F481" s="58">
        <v>200</v>
      </c>
      <c r="G481" s="59">
        <v>1.9</v>
      </c>
      <c r="H481" s="59">
        <v>3.1</v>
      </c>
      <c r="I481" s="59">
        <v>10.9</v>
      </c>
      <c r="J481" s="59">
        <v>79</v>
      </c>
      <c r="K481" s="52"/>
      <c r="L481" s="51"/>
    </row>
    <row r="482" spans="1:12" ht="15.6" x14ac:dyDescent="0.3">
      <c r="A482" s="25"/>
      <c r="B482" s="16"/>
      <c r="C482" s="11"/>
      <c r="D482" s="7" t="s">
        <v>29</v>
      </c>
      <c r="E482" s="58" t="s">
        <v>64</v>
      </c>
      <c r="F482" s="58">
        <v>210</v>
      </c>
      <c r="G482" s="59">
        <v>31.9</v>
      </c>
      <c r="H482" s="59">
        <v>38.799999999999997</v>
      </c>
      <c r="I482" s="59">
        <v>35.200000000000003</v>
      </c>
      <c r="J482" s="59">
        <v>640.20000000000005</v>
      </c>
      <c r="K482" s="52"/>
      <c r="L482" s="51"/>
    </row>
    <row r="483" spans="1:12" ht="15.6" x14ac:dyDescent="0.3">
      <c r="A483" s="25"/>
      <c r="B483" s="16"/>
      <c r="C483" s="11"/>
      <c r="D483" s="7" t="s">
        <v>30</v>
      </c>
      <c r="E483" s="58"/>
      <c r="F483" s="58"/>
      <c r="G483" s="59"/>
      <c r="H483" s="59"/>
      <c r="I483" s="59"/>
      <c r="J483" s="59"/>
      <c r="K483" s="52"/>
      <c r="L483" s="51"/>
    </row>
    <row r="484" spans="1:12" ht="15.6" x14ac:dyDescent="0.3">
      <c r="A484" s="25"/>
      <c r="B484" s="16"/>
      <c r="C484" s="11"/>
      <c r="D484" s="7" t="s">
        <v>31</v>
      </c>
      <c r="E484" s="58" t="s">
        <v>65</v>
      </c>
      <c r="F484" s="58">
        <v>180</v>
      </c>
      <c r="G484" s="59">
        <v>0.1</v>
      </c>
      <c r="H484" s="59">
        <v>0</v>
      </c>
      <c r="I484" s="59">
        <v>15.3</v>
      </c>
      <c r="J484" s="59">
        <v>61.6</v>
      </c>
      <c r="K484" s="52"/>
      <c r="L484" s="51"/>
    </row>
    <row r="485" spans="1:12" ht="15.6" x14ac:dyDescent="0.3">
      <c r="A485" s="25"/>
      <c r="B485" s="16"/>
      <c r="C485" s="11"/>
      <c r="D485" s="7" t="s">
        <v>32</v>
      </c>
      <c r="E485" s="58" t="s">
        <v>52</v>
      </c>
      <c r="F485" s="58">
        <v>60</v>
      </c>
      <c r="G485" s="59">
        <v>3.1</v>
      </c>
      <c r="H485" s="59">
        <v>0.7</v>
      </c>
      <c r="I485" s="59">
        <v>15.2</v>
      </c>
      <c r="J485" s="59">
        <v>141</v>
      </c>
      <c r="K485" s="52"/>
      <c r="L485" s="51"/>
    </row>
    <row r="486" spans="1:12" ht="15.6" x14ac:dyDescent="0.3">
      <c r="A486" s="25"/>
      <c r="B486" s="16"/>
      <c r="C486" s="11"/>
      <c r="D486" s="7" t="s">
        <v>33</v>
      </c>
      <c r="E486" s="58" t="s">
        <v>51</v>
      </c>
      <c r="F486" s="58">
        <v>50</v>
      </c>
      <c r="G486" s="59">
        <v>3.1</v>
      </c>
      <c r="H486" s="59">
        <v>0.6</v>
      </c>
      <c r="I486" s="59">
        <v>15.1</v>
      </c>
      <c r="J486" s="59">
        <v>130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700</v>
      </c>
      <c r="G489" s="21">
        <f t="shared" ref="G489:J489" si="146">SUM(G480:G488)</f>
        <v>40.1</v>
      </c>
      <c r="H489" s="21">
        <f t="shared" si="146"/>
        <v>43.2</v>
      </c>
      <c r="I489" s="21">
        <f t="shared" si="146"/>
        <v>91.7</v>
      </c>
      <c r="J489" s="21">
        <f t="shared" si="146"/>
        <v>1051.8000000000002</v>
      </c>
      <c r="K489" s="27"/>
      <c r="L489" s="21">
        <f t="shared" ref="L489" ca="1" si="14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8">SUM(G490:G493)</f>
        <v>0</v>
      </c>
      <c r="H494" s="21">
        <f t="shared" si="148"/>
        <v>0</v>
      </c>
      <c r="I494" s="21">
        <f t="shared" si="148"/>
        <v>0</v>
      </c>
      <c r="J494" s="21">
        <f t="shared" si="148"/>
        <v>0</v>
      </c>
      <c r="K494" s="27"/>
      <c r="L494" s="21">
        <f t="shared" ref="L494" ca="1" si="149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0">SUM(G495:G500)</f>
        <v>0</v>
      </c>
      <c r="H501" s="21">
        <f t="shared" si="150"/>
        <v>0</v>
      </c>
      <c r="I501" s="21">
        <f t="shared" si="150"/>
        <v>0</v>
      </c>
      <c r="J501" s="21">
        <f t="shared" si="150"/>
        <v>0</v>
      </c>
      <c r="K501" s="27"/>
      <c r="L501" s="21">
        <f t="shared" ref="L501" ca="1" si="151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2">SUM(G502:G507)</f>
        <v>0</v>
      </c>
      <c r="H508" s="21">
        <f t="shared" si="152"/>
        <v>0</v>
      </c>
      <c r="I508" s="21">
        <f t="shared" si="152"/>
        <v>0</v>
      </c>
      <c r="J508" s="21">
        <f t="shared" si="152"/>
        <v>0</v>
      </c>
      <c r="K508" s="27"/>
      <c r="L508" s="21">
        <f t="shared" ref="L508" ca="1" si="153">SUM(L502:L510)</f>
        <v>0</v>
      </c>
    </row>
    <row r="509" spans="1:12" ht="15.75" customHeight="1" thickBot="1" x14ac:dyDescent="0.3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1075</v>
      </c>
      <c r="G509" s="34">
        <f t="shared" ref="G509:J509" si="154">G475+G479+G489+G494+G501+G508</f>
        <v>51.150000000000006</v>
      </c>
      <c r="H509" s="34">
        <f t="shared" si="154"/>
        <v>52.800000000000004</v>
      </c>
      <c r="I509" s="34">
        <f t="shared" si="154"/>
        <v>156.13999999999999</v>
      </c>
      <c r="J509" s="34">
        <f t="shared" si="154"/>
        <v>1456.5500000000002</v>
      </c>
      <c r="K509" s="35"/>
      <c r="L509" s="34">
        <f t="shared" ref="L509" ca="1" si="155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6">SUM(G510:G516)</f>
        <v>0</v>
      </c>
      <c r="H517" s="21">
        <f t="shared" si="156"/>
        <v>0</v>
      </c>
      <c r="I517" s="21">
        <f t="shared" si="156"/>
        <v>0</v>
      </c>
      <c r="J517" s="21">
        <f t="shared" si="156"/>
        <v>0</v>
      </c>
      <c r="K517" s="27"/>
      <c r="L517" s="21">
        <f t="shared" si="14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7">SUM(G518:G520)</f>
        <v>0</v>
      </c>
      <c r="H521" s="21">
        <f t="shared" si="157"/>
        <v>0</v>
      </c>
      <c r="I521" s="21">
        <f t="shared" si="157"/>
        <v>0</v>
      </c>
      <c r="J521" s="21">
        <f t="shared" si="157"/>
        <v>0</v>
      </c>
      <c r="K521" s="27"/>
      <c r="L521" s="21">
        <f t="shared" ref="L521" ca="1" si="158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59">SUM(G522:G530)</f>
        <v>0</v>
      </c>
      <c r="H531" s="21">
        <f t="shared" si="159"/>
        <v>0</v>
      </c>
      <c r="I531" s="21">
        <f t="shared" si="159"/>
        <v>0</v>
      </c>
      <c r="J531" s="21">
        <f t="shared" si="159"/>
        <v>0</v>
      </c>
      <c r="K531" s="27"/>
      <c r="L531" s="21">
        <f t="shared" ref="L531" ca="1" si="160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1">SUM(G532:G535)</f>
        <v>0</v>
      </c>
      <c r="H536" s="21">
        <f t="shared" si="161"/>
        <v>0</v>
      </c>
      <c r="I536" s="21">
        <f t="shared" si="161"/>
        <v>0</v>
      </c>
      <c r="J536" s="21">
        <f t="shared" si="161"/>
        <v>0</v>
      </c>
      <c r="K536" s="27"/>
      <c r="L536" s="21">
        <f t="shared" ref="L536" ca="1" si="162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3">SUM(G537:G542)</f>
        <v>0</v>
      </c>
      <c r="H543" s="21">
        <f t="shared" si="163"/>
        <v>0</v>
      </c>
      <c r="I543" s="21">
        <f t="shared" si="163"/>
        <v>0</v>
      </c>
      <c r="J543" s="21">
        <f t="shared" si="163"/>
        <v>0</v>
      </c>
      <c r="K543" s="27"/>
      <c r="L543" s="21">
        <f t="shared" ref="L543" ca="1" si="164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5">SUM(G544:G549)</f>
        <v>0</v>
      </c>
      <c r="H550" s="21">
        <f t="shared" si="165"/>
        <v>0</v>
      </c>
      <c r="I550" s="21">
        <f t="shared" si="165"/>
        <v>0</v>
      </c>
      <c r="J550" s="21">
        <f t="shared" si="165"/>
        <v>0</v>
      </c>
      <c r="K550" s="27"/>
      <c r="L550" s="21">
        <f t="shared" ref="L550" ca="1" si="166">SUM(L544:L552)</f>
        <v>0</v>
      </c>
    </row>
    <row r="551" spans="1:12" ht="15.75" customHeight="1" thickBot="1" x14ac:dyDescent="0.3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:J551" si="167">G517+G521+G531+G536+G543+G550</f>
        <v>0</v>
      </c>
      <c r="H551" s="34">
        <f t="shared" si="167"/>
        <v>0</v>
      </c>
      <c r="I551" s="34">
        <f t="shared" si="167"/>
        <v>0</v>
      </c>
      <c r="J551" s="34">
        <f t="shared" si="167"/>
        <v>0</v>
      </c>
      <c r="K551" s="35"/>
      <c r="L551" s="34">
        <f t="shared" ref="L551" ca="1" si="168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69">SUM(G552:G558)</f>
        <v>0</v>
      </c>
      <c r="H559" s="21">
        <f t="shared" si="169"/>
        <v>0</v>
      </c>
      <c r="I559" s="21">
        <f t="shared" si="169"/>
        <v>0</v>
      </c>
      <c r="J559" s="21">
        <f t="shared" si="169"/>
        <v>0</v>
      </c>
      <c r="K559" s="27"/>
      <c r="L559" s="21">
        <f t="shared" ref="L559" si="170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1">SUM(G560:G562)</f>
        <v>0</v>
      </c>
      <c r="H563" s="21">
        <f t="shared" si="171"/>
        <v>0</v>
      </c>
      <c r="I563" s="21">
        <f t="shared" si="171"/>
        <v>0</v>
      </c>
      <c r="J563" s="21">
        <f t="shared" si="171"/>
        <v>0</v>
      </c>
      <c r="K563" s="27"/>
      <c r="L563" s="21">
        <f t="shared" ref="L563" ca="1" si="172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3">SUM(G564:G572)</f>
        <v>0</v>
      </c>
      <c r="H573" s="21">
        <f t="shared" si="173"/>
        <v>0</v>
      </c>
      <c r="I573" s="21">
        <f t="shared" si="173"/>
        <v>0</v>
      </c>
      <c r="J573" s="21">
        <f t="shared" si="173"/>
        <v>0</v>
      </c>
      <c r="K573" s="27"/>
      <c r="L573" s="21">
        <f t="shared" ref="L573" ca="1" si="174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5">SUM(G574:G577)</f>
        <v>0</v>
      </c>
      <c r="H578" s="21">
        <f t="shared" si="175"/>
        <v>0</v>
      </c>
      <c r="I578" s="21">
        <f t="shared" si="175"/>
        <v>0</v>
      </c>
      <c r="J578" s="21">
        <f t="shared" si="175"/>
        <v>0</v>
      </c>
      <c r="K578" s="27"/>
      <c r="L578" s="21">
        <f t="shared" ref="L578" ca="1" si="176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7">SUM(G579:G584)</f>
        <v>0</v>
      </c>
      <c r="H585" s="21">
        <f t="shared" si="177"/>
        <v>0</v>
      </c>
      <c r="I585" s="21">
        <f t="shared" si="177"/>
        <v>0</v>
      </c>
      <c r="J585" s="21">
        <f t="shared" si="177"/>
        <v>0</v>
      </c>
      <c r="K585" s="27"/>
      <c r="L585" s="21">
        <f t="shared" ref="L585" ca="1" si="178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79">SUM(G586:G591)</f>
        <v>0</v>
      </c>
      <c r="H592" s="21">
        <f t="shared" si="179"/>
        <v>0</v>
      </c>
      <c r="I592" s="21">
        <f t="shared" si="179"/>
        <v>0</v>
      </c>
      <c r="J592" s="21">
        <f t="shared" si="179"/>
        <v>0</v>
      </c>
      <c r="K592" s="27"/>
      <c r="L592" s="21">
        <f t="shared" ref="L592" ca="1" si="180">SUM(L586:L594)</f>
        <v>0</v>
      </c>
    </row>
    <row r="593" spans="1:12" ht="15" thickBot="1" x14ac:dyDescent="0.3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:J593" si="181">G559+G563+G573+G578+G585+G592</f>
        <v>0</v>
      </c>
      <c r="H593" s="40">
        <f t="shared" si="181"/>
        <v>0</v>
      </c>
      <c r="I593" s="40">
        <f t="shared" si="181"/>
        <v>0</v>
      </c>
      <c r="J593" s="40">
        <f t="shared" si="181"/>
        <v>0</v>
      </c>
      <c r="K593" s="41"/>
      <c r="L593" s="34">
        <f ca="1">L559+L563+L573+L578+L585+L592</f>
        <v>0</v>
      </c>
    </row>
    <row r="594" spans="1:12" ht="13.8" thickBot="1" x14ac:dyDescent="0.3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1105.909090909091</v>
      </c>
      <c r="G594" s="42">
        <f t="shared" ref="G594:L594" si="18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45.11154545454545</v>
      </c>
      <c r="H594" s="42">
        <f t="shared" si="182"/>
        <v>40.313636363636363</v>
      </c>
      <c r="I594" s="42">
        <f t="shared" si="182"/>
        <v>151.21727272727273</v>
      </c>
      <c r="J594" s="42">
        <f t="shared" si="182"/>
        <v>1265.1445454545456</v>
      </c>
      <c r="K594" s="42"/>
      <c r="L594" s="42" t="e">
        <f t="shared" ca="1" si="182"/>
        <v>#DIV/0!</v>
      </c>
    </row>
  </sheetData>
  <sheetProtection sheet="1" objects="1" scenarios="1"/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P481" sqref="P48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/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7.399999999999999" x14ac:dyDescent="0.25">
      <c r="A2" s="43" t="s">
        <v>6</v>
      </c>
      <c r="C2" s="2"/>
      <c r="G2" s="2" t="s">
        <v>18</v>
      </c>
      <c r="H2" s="73" t="s">
        <v>46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26</v>
      </c>
      <c r="I3" s="55">
        <v>1</v>
      </c>
      <c r="J3" s="56">
        <v>2024</v>
      </c>
      <c r="K3" s="1"/>
    </row>
    <row r="4" spans="1:12" ht="13.8" thickBot="1" x14ac:dyDescent="0.3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46.8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53</v>
      </c>
      <c r="F6" s="58">
        <v>155</v>
      </c>
      <c r="G6" s="59">
        <v>21.97</v>
      </c>
      <c r="H6" s="59">
        <v>9.11</v>
      </c>
      <c r="I6" s="59">
        <v>21.88</v>
      </c>
      <c r="J6" s="59">
        <v>257.32</v>
      </c>
      <c r="K6" s="60" t="s">
        <v>54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46.8" x14ac:dyDescent="0.3">
      <c r="A8" s="25"/>
      <c r="B8" s="16"/>
      <c r="C8" s="11"/>
      <c r="D8" s="7" t="s">
        <v>22</v>
      </c>
      <c r="E8" s="58" t="s">
        <v>50</v>
      </c>
      <c r="F8" s="58">
        <v>180</v>
      </c>
      <c r="G8" s="59">
        <v>0.108</v>
      </c>
      <c r="H8" s="59">
        <v>0</v>
      </c>
      <c r="I8" s="59">
        <v>10.85</v>
      </c>
      <c r="J8" s="59">
        <v>44</v>
      </c>
      <c r="K8" s="58" t="s">
        <v>55</v>
      </c>
      <c r="L8" s="51"/>
    </row>
    <row r="9" spans="1:12" ht="15.6" x14ac:dyDescent="0.3">
      <c r="A9" s="25"/>
      <c r="B9" s="16"/>
      <c r="C9" s="11"/>
      <c r="D9" s="7" t="s">
        <v>23</v>
      </c>
      <c r="E9" s="58" t="s">
        <v>52</v>
      </c>
      <c r="F9" s="58">
        <v>40</v>
      </c>
      <c r="G9" s="59">
        <v>3.08</v>
      </c>
      <c r="H9" s="59">
        <v>0.56000000000000005</v>
      </c>
      <c r="I9" s="59">
        <v>15.08</v>
      </c>
      <c r="J9" s="59">
        <v>94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25.158000000000001</v>
      </c>
      <c r="H13" s="21">
        <f t="shared" si="0"/>
        <v>9.67</v>
      </c>
      <c r="I13" s="21">
        <f t="shared" si="0"/>
        <v>47.809999999999995</v>
      </c>
      <c r="J13" s="21">
        <f t="shared" si="0"/>
        <v>395.32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46.8" x14ac:dyDescent="0.3">
      <c r="A19" s="25"/>
      <c r="B19" s="16"/>
      <c r="C19" s="11"/>
      <c r="D19" s="7" t="s">
        <v>28</v>
      </c>
      <c r="E19" s="58" t="s">
        <v>47</v>
      </c>
      <c r="F19" s="58">
        <v>200</v>
      </c>
      <c r="G19" s="59">
        <v>1.67</v>
      </c>
      <c r="H19" s="59">
        <v>5.0599999999999996</v>
      </c>
      <c r="I19" s="59">
        <v>8.51</v>
      </c>
      <c r="J19" s="59">
        <v>86.26</v>
      </c>
      <c r="K19" s="58" t="s">
        <v>56</v>
      </c>
      <c r="L19" s="51"/>
    </row>
    <row r="20" spans="1:12" ht="46.8" x14ac:dyDescent="0.3">
      <c r="A20" s="25"/>
      <c r="B20" s="16"/>
      <c r="C20" s="11"/>
      <c r="D20" s="7" t="s">
        <v>29</v>
      </c>
      <c r="E20" s="58" t="s">
        <v>48</v>
      </c>
      <c r="F20" s="58">
        <v>90</v>
      </c>
      <c r="G20" s="59">
        <v>8.25</v>
      </c>
      <c r="H20" s="59">
        <v>12.19</v>
      </c>
      <c r="I20" s="59">
        <v>8.5</v>
      </c>
      <c r="J20" s="59">
        <v>176.7</v>
      </c>
      <c r="K20" s="58" t="s">
        <v>57</v>
      </c>
      <c r="L20" s="51"/>
    </row>
    <row r="21" spans="1:12" ht="46.8" x14ac:dyDescent="0.3">
      <c r="A21" s="25"/>
      <c r="B21" s="16"/>
      <c r="C21" s="11"/>
      <c r="D21" s="7" t="s">
        <v>30</v>
      </c>
      <c r="E21" s="58" t="s">
        <v>49</v>
      </c>
      <c r="F21" s="58">
        <v>150</v>
      </c>
      <c r="G21" s="59">
        <v>9.27</v>
      </c>
      <c r="H21" s="59">
        <v>5.33</v>
      </c>
      <c r="I21" s="59">
        <v>36.869999999999997</v>
      </c>
      <c r="J21" s="59">
        <v>231.78</v>
      </c>
      <c r="K21" s="58" t="s">
        <v>58</v>
      </c>
      <c r="L21" s="51"/>
    </row>
    <row r="22" spans="1:12" ht="46.8" x14ac:dyDescent="0.3">
      <c r="A22" s="25"/>
      <c r="B22" s="16"/>
      <c r="C22" s="11"/>
      <c r="D22" s="7" t="s">
        <v>31</v>
      </c>
      <c r="E22" s="58" t="s">
        <v>50</v>
      </c>
      <c r="F22" s="58">
        <v>180</v>
      </c>
      <c r="G22" s="59">
        <v>0.108</v>
      </c>
      <c r="H22" s="59">
        <v>0</v>
      </c>
      <c r="I22" s="59">
        <v>10.85</v>
      </c>
      <c r="J22" s="59">
        <v>44</v>
      </c>
      <c r="K22" s="58" t="s">
        <v>55</v>
      </c>
      <c r="L22" s="51"/>
    </row>
    <row r="23" spans="1:12" ht="15.6" x14ac:dyDescent="0.3">
      <c r="A23" s="25"/>
      <c r="B23" s="16"/>
      <c r="C23" s="11"/>
      <c r="D23" s="7" t="s">
        <v>32</v>
      </c>
      <c r="E23" s="58" t="s">
        <v>51</v>
      </c>
      <c r="F23" s="58">
        <v>50</v>
      </c>
      <c r="G23" s="59">
        <v>3.1</v>
      </c>
      <c r="H23" s="59">
        <v>0.6</v>
      </c>
      <c r="I23" s="59">
        <v>15.1</v>
      </c>
      <c r="J23" s="59">
        <v>130</v>
      </c>
      <c r="K23" s="52"/>
      <c r="L23" s="51"/>
    </row>
    <row r="24" spans="1:12" ht="15.6" x14ac:dyDescent="0.3">
      <c r="A24" s="25"/>
      <c r="B24" s="16"/>
      <c r="C24" s="11"/>
      <c r="D24" s="7" t="s">
        <v>33</v>
      </c>
      <c r="E24" s="58" t="s">
        <v>52</v>
      </c>
      <c r="F24" s="58">
        <v>60</v>
      </c>
      <c r="G24" s="59">
        <v>3.1</v>
      </c>
      <c r="H24" s="59">
        <v>0.7</v>
      </c>
      <c r="I24" s="59">
        <v>15.2</v>
      </c>
      <c r="J24" s="59">
        <v>141</v>
      </c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25.498000000000001</v>
      </c>
      <c r="H27" s="21">
        <f t="shared" si="3"/>
        <v>23.88</v>
      </c>
      <c r="I27" s="21">
        <f t="shared" si="3"/>
        <v>95.029999999999987</v>
      </c>
      <c r="J27" s="21">
        <f t="shared" si="3"/>
        <v>809.74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1105</v>
      </c>
      <c r="G47" s="34">
        <f t="shared" ref="G47:J47" si="7">G13+G17+G27+G32+G39+G46</f>
        <v>50.656000000000006</v>
      </c>
      <c r="H47" s="34">
        <f t="shared" si="7"/>
        <v>33.549999999999997</v>
      </c>
      <c r="I47" s="34">
        <f t="shared" si="7"/>
        <v>142.83999999999997</v>
      </c>
      <c r="J47" s="34">
        <f t="shared" si="7"/>
        <v>1205.06</v>
      </c>
      <c r="K47" s="35"/>
      <c r="L47" s="34">
        <f ca="1">L13+L17+L27+L32+L39+L46</f>
        <v>0</v>
      </c>
    </row>
    <row r="48" spans="1:12" ht="46.8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58">
        <v>155</v>
      </c>
      <c r="G48" s="59">
        <v>4.6900000000000004</v>
      </c>
      <c r="H48" s="59">
        <v>6.09</v>
      </c>
      <c r="I48" s="59">
        <v>23.55</v>
      </c>
      <c r="J48" s="59">
        <v>168.2</v>
      </c>
      <c r="K48" s="58" t="s">
        <v>62</v>
      </c>
      <c r="L48" s="48"/>
    </row>
    <row r="49" spans="1:12" ht="14.4" x14ac:dyDescent="0.3">
      <c r="A49" s="15"/>
      <c r="B49" s="16"/>
      <c r="C49" s="11"/>
      <c r="D49" s="6"/>
      <c r="E49" s="52"/>
      <c r="F49" s="51"/>
      <c r="G49" s="51"/>
      <c r="H49" s="51"/>
      <c r="I49" s="51"/>
      <c r="J49" s="51"/>
      <c r="K49" s="52"/>
      <c r="L49" s="51"/>
    </row>
    <row r="50" spans="1:12" ht="46.8" x14ac:dyDescent="0.3">
      <c r="A50" s="15"/>
      <c r="B50" s="16"/>
      <c r="C50" s="11"/>
      <c r="D50" s="7" t="s">
        <v>22</v>
      </c>
      <c r="E50" s="58" t="s">
        <v>60</v>
      </c>
      <c r="F50" s="58">
        <v>180</v>
      </c>
      <c r="G50" s="59">
        <v>2.52</v>
      </c>
      <c r="H50" s="59">
        <v>2.87</v>
      </c>
      <c r="I50" s="59">
        <v>17.75</v>
      </c>
      <c r="J50" s="59">
        <v>106.93</v>
      </c>
      <c r="K50" s="58" t="s">
        <v>61</v>
      </c>
      <c r="L50" s="51"/>
    </row>
    <row r="51" spans="1:12" ht="15.6" x14ac:dyDescent="0.3">
      <c r="A51" s="15"/>
      <c r="B51" s="16"/>
      <c r="C51" s="11"/>
      <c r="D51" s="7" t="s">
        <v>23</v>
      </c>
      <c r="E51" s="58" t="s">
        <v>52</v>
      </c>
      <c r="F51" s="58">
        <v>40</v>
      </c>
      <c r="G51" s="59">
        <v>3.08</v>
      </c>
      <c r="H51" s="59">
        <v>0.56000000000000005</v>
      </c>
      <c r="I51" s="59">
        <v>15.08</v>
      </c>
      <c r="J51" s="59">
        <v>94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375</v>
      </c>
      <c r="G55" s="21">
        <f t="shared" ref="G55:J55" si="8">SUM(G48:G54)</f>
        <v>10.290000000000001</v>
      </c>
      <c r="H55" s="21">
        <f t="shared" si="8"/>
        <v>9.5200000000000014</v>
      </c>
      <c r="I55" s="21">
        <f t="shared" si="8"/>
        <v>56.379999999999995</v>
      </c>
      <c r="J55" s="21">
        <f t="shared" si="8"/>
        <v>369.13</v>
      </c>
      <c r="K55" s="27"/>
      <c r="L55" s="21">
        <f t="shared" ref="L55:L97" si="9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6" x14ac:dyDescent="0.3">
      <c r="A61" s="15"/>
      <c r="B61" s="16"/>
      <c r="C61" s="11"/>
      <c r="D61" s="7" t="s">
        <v>28</v>
      </c>
      <c r="E61" s="58" t="s">
        <v>63</v>
      </c>
      <c r="F61" s="58">
        <v>200</v>
      </c>
      <c r="G61" s="59">
        <v>1.52</v>
      </c>
      <c r="H61" s="59">
        <v>5.33</v>
      </c>
      <c r="I61" s="59">
        <v>8.65</v>
      </c>
      <c r="J61" s="59">
        <v>88.89</v>
      </c>
      <c r="K61" s="52"/>
      <c r="L61" s="51"/>
    </row>
    <row r="62" spans="1:12" ht="15.6" x14ac:dyDescent="0.3">
      <c r="A62" s="15"/>
      <c r="B62" s="16"/>
      <c r="C62" s="11"/>
      <c r="D62" s="7" t="s">
        <v>29</v>
      </c>
      <c r="E62" s="58" t="s">
        <v>64</v>
      </c>
      <c r="F62" s="58">
        <v>210</v>
      </c>
      <c r="G62" s="59">
        <v>24.33</v>
      </c>
      <c r="H62" s="59">
        <v>20.69</v>
      </c>
      <c r="I62" s="59">
        <v>33.71</v>
      </c>
      <c r="J62" s="59">
        <v>418.37</v>
      </c>
      <c r="K62" s="52"/>
      <c r="L62" s="51"/>
    </row>
    <row r="63" spans="1:12" ht="15.6" x14ac:dyDescent="0.3">
      <c r="A63" s="15"/>
      <c r="B63" s="16"/>
      <c r="C63" s="11"/>
      <c r="D63" s="7" t="s">
        <v>30</v>
      </c>
      <c r="E63" s="58" t="s">
        <v>65</v>
      </c>
      <c r="F63" s="58">
        <v>180</v>
      </c>
      <c r="G63" s="59">
        <v>7.0000000000000007E-2</v>
      </c>
      <c r="H63" s="59">
        <v>0.01</v>
      </c>
      <c r="I63" s="59">
        <v>15.31</v>
      </c>
      <c r="J63" s="59">
        <v>61.62</v>
      </c>
      <c r="K63" s="52"/>
      <c r="L63" s="51"/>
    </row>
    <row r="64" spans="1:12" ht="15.6" x14ac:dyDescent="0.3">
      <c r="A64" s="15"/>
      <c r="B64" s="16"/>
      <c r="C64" s="11"/>
      <c r="D64" s="7" t="s">
        <v>31</v>
      </c>
      <c r="E64" s="58" t="s">
        <v>51</v>
      </c>
      <c r="F64" s="58">
        <v>50</v>
      </c>
      <c r="G64" s="59">
        <v>3.1</v>
      </c>
      <c r="H64" s="59">
        <v>0.6</v>
      </c>
      <c r="I64" s="59">
        <v>15.1</v>
      </c>
      <c r="J64" s="59">
        <v>130</v>
      </c>
      <c r="K64" s="52"/>
      <c r="L64" s="51"/>
    </row>
    <row r="65" spans="1:12" ht="15.6" x14ac:dyDescent="0.3">
      <c r="A65" s="15"/>
      <c r="B65" s="16"/>
      <c r="C65" s="11"/>
      <c r="D65" s="7" t="s">
        <v>32</v>
      </c>
      <c r="E65" s="58" t="s">
        <v>52</v>
      </c>
      <c r="F65" s="58">
        <v>60</v>
      </c>
      <c r="G65" s="59">
        <v>3.1</v>
      </c>
      <c r="H65" s="59">
        <v>0.7</v>
      </c>
      <c r="I65" s="59">
        <v>15.2</v>
      </c>
      <c r="J65" s="59">
        <v>141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:J69" si="12">SUM(G60:G68)</f>
        <v>32.119999999999997</v>
      </c>
      <c r="H69" s="21">
        <f t="shared" si="12"/>
        <v>27.330000000000005</v>
      </c>
      <c r="I69" s="21">
        <f t="shared" si="12"/>
        <v>87.97</v>
      </c>
      <c r="J69" s="21">
        <f t="shared" si="12"/>
        <v>839.88</v>
      </c>
      <c r="K69" s="27"/>
      <c r="L69" s="21">
        <f t="shared" ref="L69" ca="1" si="13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3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1075</v>
      </c>
      <c r="G89" s="34">
        <f t="shared" ref="G89:J89" si="20">G55+G59+G69+G74+G81+G88</f>
        <v>42.41</v>
      </c>
      <c r="H89" s="34">
        <f t="shared" si="20"/>
        <v>36.850000000000009</v>
      </c>
      <c r="I89" s="34">
        <f t="shared" si="20"/>
        <v>144.35</v>
      </c>
      <c r="J89" s="34">
        <f t="shared" si="20"/>
        <v>1209.01</v>
      </c>
      <c r="K89" s="35"/>
      <c r="L89" s="34">
        <f t="shared" ref="L89" ca="1" si="21">L55+L59+L69+L74+L81+L88</f>
        <v>0</v>
      </c>
    </row>
    <row r="90" spans="1:12" ht="15.6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66</v>
      </c>
      <c r="F90" s="58">
        <v>155</v>
      </c>
      <c r="G90" s="59">
        <v>4.96</v>
      </c>
      <c r="H90" s="59">
        <v>6.3</v>
      </c>
      <c r="I90" s="59">
        <v>26.58</v>
      </c>
      <c r="J90" s="59">
        <v>182.65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6" x14ac:dyDescent="0.3">
      <c r="A92" s="25"/>
      <c r="B92" s="16"/>
      <c r="C92" s="11"/>
      <c r="D92" s="7" t="s">
        <v>22</v>
      </c>
      <c r="E92" s="58" t="s">
        <v>50</v>
      </c>
      <c r="F92" s="58">
        <v>180</v>
      </c>
      <c r="G92" s="59">
        <v>0.108</v>
      </c>
      <c r="H92" s="59">
        <v>0</v>
      </c>
      <c r="I92" s="59">
        <v>10.85</v>
      </c>
      <c r="J92" s="59">
        <v>44</v>
      </c>
      <c r="K92" s="52"/>
      <c r="L92" s="51"/>
    </row>
    <row r="93" spans="1:12" ht="15.6" x14ac:dyDescent="0.3">
      <c r="A93" s="25"/>
      <c r="B93" s="16"/>
      <c r="C93" s="11"/>
      <c r="D93" s="7" t="s">
        <v>23</v>
      </c>
      <c r="E93" s="58" t="s">
        <v>52</v>
      </c>
      <c r="F93" s="58">
        <v>40</v>
      </c>
      <c r="G93" s="59">
        <v>3.08</v>
      </c>
      <c r="H93" s="59">
        <v>0.56000000000000005</v>
      </c>
      <c r="I93" s="59">
        <v>15.08</v>
      </c>
      <c r="J93" s="59">
        <v>94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375</v>
      </c>
      <c r="G97" s="21">
        <f t="shared" ref="G97:J97" si="22">SUM(G90:G96)</f>
        <v>8.1479999999999997</v>
      </c>
      <c r="H97" s="21">
        <f t="shared" si="22"/>
        <v>6.8599999999999994</v>
      </c>
      <c r="I97" s="21">
        <f t="shared" si="22"/>
        <v>52.51</v>
      </c>
      <c r="J97" s="21">
        <f t="shared" si="22"/>
        <v>320.64999999999998</v>
      </c>
      <c r="K97" s="27"/>
      <c r="L97" s="21">
        <f t="shared" si="9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6" x14ac:dyDescent="0.3">
      <c r="A103" s="25"/>
      <c r="B103" s="16"/>
      <c r="C103" s="11"/>
      <c r="D103" s="7" t="s">
        <v>28</v>
      </c>
      <c r="E103" s="58" t="s">
        <v>67</v>
      </c>
      <c r="F103" s="58">
        <v>200</v>
      </c>
      <c r="G103" s="59">
        <v>4</v>
      </c>
      <c r="H103" s="59">
        <v>9</v>
      </c>
      <c r="I103" s="59">
        <v>25.9</v>
      </c>
      <c r="J103" s="59">
        <v>119.7</v>
      </c>
      <c r="K103" s="52"/>
      <c r="L103" s="51"/>
    </row>
    <row r="104" spans="1:12" ht="15.6" x14ac:dyDescent="0.3">
      <c r="A104" s="25"/>
      <c r="B104" s="16"/>
      <c r="C104" s="11"/>
      <c r="D104" s="7" t="s">
        <v>29</v>
      </c>
      <c r="E104" s="60" t="s">
        <v>68</v>
      </c>
      <c r="F104" s="60">
        <v>90</v>
      </c>
      <c r="G104" s="61">
        <v>12.43</v>
      </c>
      <c r="H104" s="61">
        <v>2.3199999999999998</v>
      </c>
      <c r="I104" s="61">
        <v>8.15</v>
      </c>
      <c r="J104" s="61">
        <v>103.12</v>
      </c>
      <c r="K104" s="52"/>
      <c r="L104" s="51"/>
    </row>
    <row r="105" spans="1:12" ht="15.6" x14ac:dyDescent="0.3">
      <c r="A105" s="25"/>
      <c r="B105" s="16"/>
      <c r="C105" s="11"/>
      <c r="D105" s="7" t="s">
        <v>30</v>
      </c>
      <c r="E105" s="58" t="s">
        <v>69</v>
      </c>
      <c r="F105" s="58">
        <v>150</v>
      </c>
      <c r="G105" s="59">
        <v>5.52</v>
      </c>
      <c r="H105" s="59">
        <v>5.3</v>
      </c>
      <c r="I105" s="59">
        <v>35.33</v>
      </c>
      <c r="J105" s="59">
        <v>211.1</v>
      </c>
      <c r="K105" s="52"/>
      <c r="L105" s="51"/>
    </row>
    <row r="106" spans="1:12" ht="15.6" x14ac:dyDescent="0.3">
      <c r="A106" s="25"/>
      <c r="B106" s="16"/>
      <c r="C106" s="11"/>
      <c r="D106" s="7" t="s">
        <v>31</v>
      </c>
      <c r="E106" s="58" t="s">
        <v>70</v>
      </c>
      <c r="F106" s="58">
        <v>180</v>
      </c>
      <c r="G106" s="59">
        <v>0.5</v>
      </c>
      <c r="H106" s="59">
        <v>0</v>
      </c>
      <c r="I106" s="59">
        <v>25.13</v>
      </c>
      <c r="J106" s="59">
        <v>103.44</v>
      </c>
      <c r="K106" s="52"/>
      <c r="L106" s="51"/>
    </row>
    <row r="107" spans="1:12" ht="15.6" x14ac:dyDescent="0.3">
      <c r="A107" s="25"/>
      <c r="B107" s="16"/>
      <c r="C107" s="11"/>
      <c r="D107" s="7" t="s">
        <v>32</v>
      </c>
      <c r="E107" s="58" t="s">
        <v>51</v>
      </c>
      <c r="F107" s="58">
        <v>50</v>
      </c>
      <c r="G107" s="59">
        <v>3.1</v>
      </c>
      <c r="H107" s="59">
        <v>0.6</v>
      </c>
      <c r="I107" s="59">
        <v>15.1</v>
      </c>
      <c r="J107" s="59">
        <v>130</v>
      </c>
      <c r="K107" s="52"/>
      <c r="L107" s="51"/>
    </row>
    <row r="108" spans="1:12" ht="15.6" x14ac:dyDescent="0.3">
      <c r="A108" s="25"/>
      <c r="B108" s="16"/>
      <c r="C108" s="11"/>
      <c r="D108" s="7" t="s">
        <v>33</v>
      </c>
      <c r="E108" s="58" t="s">
        <v>52</v>
      </c>
      <c r="F108" s="58">
        <v>60</v>
      </c>
      <c r="G108" s="59">
        <v>3.1</v>
      </c>
      <c r="H108" s="59">
        <v>0.7</v>
      </c>
      <c r="I108" s="59">
        <v>15.2</v>
      </c>
      <c r="J108" s="59">
        <v>141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:J111" si="25">SUM(G102:G110)</f>
        <v>28.650000000000002</v>
      </c>
      <c r="H111" s="21">
        <f t="shared" si="25"/>
        <v>17.920000000000002</v>
      </c>
      <c r="I111" s="21">
        <f t="shared" si="25"/>
        <v>124.80999999999999</v>
      </c>
      <c r="J111" s="21">
        <f t="shared" si="25"/>
        <v>808.3599999999999</v>
      </c>
      <c r="K111" s="27"/>
      <c r="L111" s="21">
        <f t="shared" ref="L111" ca="1" si="2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31">SUM(G124:G129)</f>
        <v>0</v>
      </c>
      <c r="H130" s="21">
        <f t="shared" si="31"/>
        <v>0</v>
      </c>
      <c r="I130" s="21">
        <f t="shared" ref="I130:J130" si="32">SUM(I124:I129)</f>
        <v>0</v>
      </c>
      <c r="J130" s="21">
        <f t="shared" si="32"/>
        <v>0</v>
      </c>
      <c r="K130" s="27"/>
      <c r="L130" s="21">
        <f t="shared" ref="L130" ca="1" si="33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1105</v>
      </c>
      <c r="G131" s="34">
        <f t="shared" ref="G131:J131" si="34">G97+G101+G111+G116+G123+G130</f>
        <v>36.798000000000002</v>
      </c>
      <c r="H131" s="34">
        <f t="shared" si="34"/>
        <v>24.78</v>
      </c>
      <c r="I131" s="34">
        <f t="shared" si="34"/>
        <v>177.32</v>
      </c>
      <c r="J131" s="34">
        <f t="shared" si="34"/>
        <v>1129.0099999999998</v>
      </c>
      <c r="K131" s="35"/>
      <c r="L131" s="34">
        <f t="shared" ref="L131" ca="1" si="35">L97+L101+L111+L116+L123+L130</f>
        <v>0</v>
      </c>
    </row>
    <row r="132" spans="1:12" ht="15.6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71</v>
      </c>
      <c r="F132" s="58">
        <v>200</v>
      </c>
      <c r="G132" s="59">
        <v>5.58</v>
      </c>
      <c r="H132" s="59">
        <v>6.12</v>
      </c>
      <c r="I132" s="59">
        <v>19.73</v>
      </c>
      <c r="J132" s="59">
        <v>156</v>
      </c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6" x14ac:dyDescent="0.3">
      <c r="A134" s="25"/>
      <c r="B134" s="16"/>
      <c r="C134" s="11"/>
      <c r="D134" s="7" t="s">
        <v>22</v>
      </c>
      <c r="E134" s="58" t="s">
        <v>72</v>
      </c>
      <c r="F134" s="58">
        <v>180</v>
      </c>
      <c r="G134" s="59">
        <v>1.23</v>
      </c>
      <c r="H134" s="59">
        <v>0</v>
      </c>
      <c r="I134" s="59">
        <v>26.14</v>
      </c>
      <c r="J134" s="59">
        <v>104.67</v>
      </c>
      <c r="K134" s="52"/>
      <c r="L134" s="51"/>
    </row>
    <row r="135" spans="1:12" ht="15.6" x14ac:dyDescent="0.3">
      <c r="A135" s="25"/>
      <c r="B135" s="16"/>
      <c r="C135" s="11"/>
      <c r="D135" s="7" t="s">
        <v>23</v>
      </c>
      <c r="E135" s="58" t="s">
        <v>52</v>
      </c>
      <c r="F135" s="58">
        <v>40</v>
      </c>
      <c r="G135" s="62">
        <v>3.08</v>
      </c>
      <c r="H135" s="62">
        <v>0.56000000000000005</v>
      </c>
      <c r="I135" s="62">
        <v>15.08</v>
      </c>
      <c r="J135" s="62">
        <v>94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420</v>
      </c>
      <c r="G139" s="21">
        <f t="shared" ref="G139:J139" si="36">SUM(G132:G138)</f>
        <v>9.89</v>
      </c>
      <c r="H139" s="21">
        <f t="shared" si="36"/>
        <v>6.68</v>
      </c>
      <c r="I139" s="21">
        <f t="shared" si="36"/>
        <v>60.95</v>
      </c>
      <c r="J139" s="21">
        <f t="shared" si="36"/>
        <v>354.67</v>
      </c>
      <c r="K139" s="27"/>
      <c r="L139" s="21">
        <f t="shared" ref="L139:L181" si="37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8">SUM(G140:G142)</f>
        <v>0</v>
      </c>
      <c r="H143" s="21">
        <f t="shared" si="38"/>
        <v>0</v>
      </c>
      <c r="I143" s="21">
        <f t="shared" si="38"/>
        <v>0</v>
      </c>
      <c r="J143" s="21">
        <f t="shared" si="38"/>
        <v>0</v>
      </c>
      <c r="K143" s="27"/>
      <c r="L143" s="21">
        <f t="shared" ref="L143" ca="1" si="39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6" x14ac:dyDescent="0.3">
      <c r="A145" s="25"/>
      <c r="B145" s="16"/>
      <c r="C145" s="11"/>
      <c r="D145" s="7" t="s">
        <v>28</v>
      </c>
      <c r="E145" s="58" t="s">
        <v>73</v>
      </c>
      <c r="F145" s="58">
        <v>200</v>
      </c>
      <c r="G145" s="59">
        <v>1.54</v>
      </c>
      <c r="H145" s="59">
        <v>2.2799999999999998</v>
      </c>
      <c r="I145" s="59">
        <v>10.07</v>
      </c>
      <c r="J145" s="59">
        <v>92.19</v>
      </c>
      <c r="K145" s="52"/>
      <c r="L145" s="51"/>
    </row>
    <row r="146" spans="1:12" ht="15.6" x14ac:dyDescent="0.3">
      <c r="A146" s="25"/>
      <c r="B146" s="16"/>
      <c r="C146" s="11"/>
      <c r="D146" s="7" t="s">
        <v>29</v>
      </c>
      <c r="E146" s="60" t="s">
        <v>74</v>
      </c>
      <c r="F146" s="60">
        <v>90</v>
      </c>
      <c r="G146" s="61">
        <v>29.58</v>
      </c>
      <c r="H146" s="61">
        <v>34.26</v>
      </c>
      <c r="I146" s="61">
        <v>2</v>
      </c>
      <c r="J146" s="61">
        <v>434.71</v>
      </c>
      <c r="K146" s="52"/>
      <c r="L146" s="51"/>
    </row>
    <row r="147" spans="1:12" ht="15.6" x14ac:dyDescent="0.3">
      <c r="A147" s="25"/>
      <c r="B147" s="16"/>
      <c r="C147" s="11"/>
      <c r="D147" s="7" t="s">
        <v>30</v>
      </c>
      <c r="E147" s="58" t="s">
        <v>75</v>
      </c>
      <c r="F147" s="58">
        <v>150</v>
      </c>
      <c r="G147" s="59">
        <v>3.89</v>
      </c>
      <c r="H147" s="59">
        <v>5.09</v>
      </c>
      <c r="I147" s="59">
        <v>40.28</v>
      </c>
      <c r="J147" s="59">
        <v>225.18</v>
      </c>
      <c r="K147" s="52"/>
      <c r="L147" s="51"/>
    </row>
    <row r="148" spans="1:12" ht="15.6" x14ac:dyDescent="0.3">
      <c r="A148" s="25"/>
      <c r="B148" s="16"/>
      <c r="C148" s="11"/>
      <c r="D148" s="7" t="s">
        <v>31</v>
      </c>
      <c r="E148" s="58" t="s">
        <v>50</v>
      </c>
      <c r="F148" s="58">
        <v>180</v>
      </c>
      <c r="G148" s="59">
        <v>0.108</v>
      </c>
      <c r="H148" s="59">
        <v>0</v>
      </c>
      <c r="I148" s="59">
        <v>10.85</v>
      </c>
      <c r="J148" s="59">
        <v>44</v>
      </c>
      <c r="K148" s="52"/>
      <c r="L148" s="51"/>
    </row>
    <row r="149" spans="1:12" ht="15.6" x14ac:dyDescent="0.3">
      <c r="A149" s="25"/>
      <c r="B149" s="16"/>
      <c r="C149" s="11"/>
      <c r="D149" s="7" t="s">
        <v>32</v>
      </c>
      <c r="E149" s="58" t="s">
        <v>51</v>
      </c>
      <c r="F149" s="58">
        <v>50</v>
      </c>
      <c r="G149" s="59">
        <v>3.1</v>
      </c>
      <c r="H149" s="59">
        <v>0.6</v>
      </c>
      <c r="I149" s="59">
        <v>15.1</v>
      </c>
      <c r="J149" s="59">
        <v>130</v>
      </c>
      <c r="K149" s="52"/>
      <c r="L149" s="51"/>
    </row>
    <row r="150" spans="1:12" ht="15.6" x14ac:dyDescent="0.3">
      <c r="A150" s="25"/>
      <c r="B150" s="16"/>
      <c r="C150" s="11"/>
      <c r="D150" s="7" t="s">
        <v>33</v>
      </c>
      <c r="E150" s="58" t="s">
        <v>52</v>
      </c>
      <c r="F150" s="58">
        <v>60</v>
      </c>
      <c r="G150" s="59">
        <v>3.1</v>
      </c>
      <c r="H150" s="59">
        <v>0.7</v>
      </c>
      <c r="I150" s="59">
        <v>15.2</v>
      </c>
      <c r="J150" s="59">
        <v>141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:J153" si="40">SUM(G144:G152)</f>
        <v>41.317999999999998</v>
      </c>
      <c r="H153" s="21">
        <f t="shared" si="40"/>
        <v>42.93</v>
      </c>
      <c r="I153" s="21">
        <f t="shared" si="40"/>
        <v>93.5</v>
      </c>
      <c r="J153" s="21">
        <f t="shared" si="40"/>
        <v>1067.08</v>
      </c>
      <c r="K153" s="27"/>
      <c r="L153" s="21">
        <f t="shared" ref="L153" ca="1" si="4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2">SUM(G154:G157)</f>
        <v>0</v>
      </c>
      <c r="H158" s="21">
        <f t="shared" si="42"/>
        <v>0</v>
      </c>
      <c r="I158" s="21">
        <f t="shared" si="42"/>
        <v>0</v>
      </c>
      <c r="J158" s="21">
        <f t="shared" si="42"/>
        <v>0</v>
      </c>
      <c r="K158" s="27"/>
      <c r="L158" s="21">
        <f t="shared" ref="L158" ca="1" si="43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4">SUM(G159:G164)</f>
        <v>0</v>
      </c>
      <c r="H165" s="21">
        <f t="shared" si="44"/>
        <v>0</v>
      </c>
      <c r="I165" s="21">
        <f t="shared" si="44"/>
        <v>0</v>
      </c>
      <c r="J165" s="21">
        <f t="shared" si="44"/>
        <v>0</v>
      </c>
      <c r="K165" s="27"/>
      <c r="L165" s="21">
        <f t="shared" ref="L165" ca="1" si="45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6">SUM(G166:G171)</f>
        <v>0</v>
      </c>
      <c r="H172" s="21">
        <f t="shared" si="46"/>
        <v>0</v>
      </c>
      <c r="I172" s="21">
        <f t="shared" si="46"/>
        <v>0</v>
      </c>
      <c r="J172" s="21">
        <f t="shared" si="46"/>
        <v>0</v>
      </c>
      <c r="K172" s="27"/>
      <c r="L172" s="21">
        <f t="shared" ref="L172" ca="1" si="47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1150</v>
      </c>
      <c r="G173" s="34">
        <f t="shared" ref="G173:J173" si="48">G139+G143+G153+G158+G165+G172</f>
        <v>51.207999999999998</v>
      </c>
      <c r="H173" s="34">
        <f t="shared" si="48"/>
        <v>49.61</v>
      </c>
      <c r="I173" s="34">
        <f t="shared" si="48"/>
        <v>154.44999999999999</v>
      </c>
      <c r="J173" s="34">
        <f t="shared" si="48"/>
        <v>1421.75</v>
      </c>
      <c r="K173" s="35"/>
      <c r="L173" s="34">
        <f t="shared" ref="L173" ca="1" si="49">L139+L143+L153+L158+L165+L172</f>
        <v>0</v>
      </c>
    </row>
    <row r="174" spans="1:12" ht="15.6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76</v>
      </c>
      <c r="F174" s="58">
        <v>155</v>
      </c>
      <c r="G174" s="59">
        <v>6.02</v>
      </c>
      <c r="H174" s="59">
        <v>6.22</v>
      </c>
      <c r="I174" s="59">
        <v>26.6</v>
      </c>
      <c r="J174" s="59">
        <v>186.49</v>
      </c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6" x14ac:dyDescent="0.3">
      <c r="A176" s="25"/>
      <c r="B176" s="16"/>
      <c r="C176" s="11"/>
      <c r="D176" s="7" t="s">
        <v>22</v>
      </c>
      <c r="E176" s="58" t="s">
        <v>50</v>
      </c>
      <c r="F176" s="58">
        <v>180</v>
      </c>
      <c r="G176" s="59">
        <v>0.108</v>
      </c>
      <c r="H176" s="59">
        <v>0</v>
      </c>
      <c r="I176" s="59">
        <v>10.85</v>
      </c>
      <c r="J176" s="59">
        <v>44</v>
      </c>
      <c r="K176" s="52"/>
      <c r="L176" s="51"/>
    </row>
    <row r="177" spans="1:12" ht="15.6" x14ac:dyDescent="0.3">
      <c r="A177" s="25"/>
      <c r="B177" s="16"/>
      <c r="C177" s="11"/>
      <c r="D177" s="7" t="s">
        <v>23</v>
      </c>
      <c r="E177" s="58" t="s">
        <v>52</v>
      </c>
      <c r="F177" s="58">
        <v>40</v>
      </c>
      <c r="G177" s="59">
        <v>3.08</v>
      </c>
      <c r="H177" s="59">
        <v>0.56000000000000005</v>
      </c>
      <c r="I177" s="59">
        <v>15.08</v>
      </c>
      <c r="J177" s="59">
        <v>94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375</v>
      </c>
      <c r="G181" s="21">
        <f t="shared" ref="G181:J181" si="50">SUM(G174:G180)</f>
        <v>9.2079999999999984</v>
      </c>
      <c r="H181" s="21">
        <f t="shared" si="50"/>
        <v>6.7799999999999994</v>
      </c>
      <c r="I181" s="21">
        <f t="shared" si="50"/>
        <v>52.53</v>
      </c>
      <c r="J181" s="21">
        <f t="shared" si="50"/>
        <v>324.49</v>
      </c>
      <c r="K181" s="27"/>
      <c r="L181" s="21">
        <f t="shared" si="37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1">SUM(G182:G184)</f>
        <v>0</v>
      </c>
      <c r="H185" s="21">
        <f t="shared" si="51"/>
        <v>0</v>
      </c>
      <c r="I185" s="21">
        <f t="shared" si="51"/>
        <v>0</v>
      </c>
      <c r="J185" s="21">
        <f t="shared" si="51"/>
        <v>0</v>
      </c>
      <c r="K185" s="27"/>
      <c r="L185" s="21">
        <f t="shared" ref="L185" ca="1" si="52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.6" x14ac:dyDescent="0.3">
      <c r="A187" s="25"/>
      <c r="B187" s="16"/>
      <c r="C187" s="11"/>
      <c r="D187" s="7" t="s">
        <v>28</v>
      </c>
      <c r="E187" s="58" t="s">
        <v>77</v>
      </c>
      <c r="F187" s="58">
        <v>200</v>
      </c>
      <c r="G187" s="59">
        <v>2.2599999999999998</v>
      </c>
      <c r="H187" s="59">
        <v>2.29</v>
      </c>
      <c r="I187" s="59">
        <v>17.41</v>
      </c>
      <c r="J187" s="59">
        <v>99.27</v>
      </c>
      <c r="K187" s="52"/>
      <c r="L187" s="51"/>
    </row>
    <row r="188" spans="1:12" ht="15.6" x14ac:dyDescent="0.3">
      <c r="A188" s="25"/>
      <c r="B188" s="16"/>
      <c r="C188" s="11"/>
      <c r="D188" s="7" t="s">
        <v>29</v>
      </c>
      <c r="E188" s="58" t="s">
        <v>78</v>
      </c>
      <c r="F188" s="58">
        <v>90</v>
      </c>
      <c r="G188" s="59">
        <v>7.94</v>
      </c>
      <c r="H188" s="59">
        <v>19.25</v>
      </c>
      <c r="I188" s="59">
        <v>1.31</v>
      </c>
      <c r="J188" s="59">
        <v>215.66</v>
      </c>
      <c r="K188" s="52"/>
      <c r="L188" s="51"/>
    </row>
    <row r="189" spans="1:12" ht="31.2" x14ac:dyDescent="0.3">
      <c r="A189" s="25"/>
      <c r="B189" s="16"/>
      <c r="C189" s="11"/>
      <c r="D189" s="7" t="s">
        <v>30</v>
      </c>
      <c r="E189" s="58" t="s">
        <v>79</v>
      </c>
      <c r="F189" s="58">
        <v>200</v>
      </c>
      <c r="G189" s="59">
        <v>3.6</v>
      </c>
      <c r="H189" s="59">
        <v>5.47</v>
      </c>
      <c r="I189" s="59">
        <v>21.79</v>
      </c>
      <c r="J189" s="59">
        <v>145.96</v>
      </c>
      <c r="K189" s="52"/>
      <c r="L189" s="51"/>
    </row>
    <row r="190" spans="1:12" ht="15.6" x14ac:dyDescent="0.3">
      <c r="A190" s="25"/>
      <c r="B190" s="16"/>
      <c r="C190" s="11"/>
      <c r="D190" s="7" t="s">
        <v>31</v>
      </c>
      <c r="E190" s="58" t="s">
        <v>80</v>
      </c>
      <c r="F190" s="58">
        <v>180</v>
      </c>
      <c r="G190" s="59">
        <v>0.23</v>
      </c>
      <c r="H190" s="59">
        <v>0.23</v>
      </c>
      <c r="I190" s="59">
        <v>22.84</v>
      </c>
      <c r="J190" s="59">
        <v>93.75</v>
      </c>
      <c r="K190" s="52"/>
      <c r="L190" s="51"/>
    </row>
    <row r="191" spans="1:12" ht="15.6" x14ac:dyDescent="0.3">
      <c r="A191" s="25"/>
      <c r="B191" s="16"/>
      <c r="C191" s="11"/>
      <c r="D191" s="7" t="s">
        <v>32</v>
      </c>
      <c r="E191" s="58" t="s">
        <v>51</v>
      </c>
      <c r="F191" s="58">
        <v>40</v>
      </c>
      <c r="G191" s="59">
        <v>3.1</v>
      </c>
      <c r="H191" s="59">
        <v>0.6</v>
      </c>
      <c r="I191" s="59">
        <v>15.1</v>
      </c>
      <c r="J191" s="59">
        <v>94</v>
      </c>
      <c r="K191" s="52"/>
      <c r="L191" s="51"/>
    </row>
    <row r="192" spans="1:12" ht="15.6" x14ac:dyDescent="0.3">
      <c r="A192" s="25"/>
      <c r="B192" s="16"/>
      <c r="C192" s="11"/>
      <c r="D192" s="7" t="s">
        <v>33</v>
      </c>
      <c r="E192" s="58" t="s">
        <v>52</v>
      </c>
      <c r="F192" s="58">
        <v>40</v>
      </c>
      <c r="G192" s="59">
        <v>3.1</v>
      </c>
      <c r="H192" s="59">
        <v>0.7</v>
      </c>
      <c r="I192" s="59">
        <v>15.2</v>
      </c>
      <c r="J192" s="59">
        <v>81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:J195" si="53">SUM(G186:G194)</f>
        <v>20.23</v>
      </c>
      <c r="H195" s="21">
        <f t="shared" si="53"/>
        <v>28.54</v>
      </c>
      <c r="I195" s="21">
        <f t="shared" si="53"/>
        <v>93.649999999999991</v>
      </c>
      <c r="J195" s="21">
        <f t="shared" si="53"/>
        <v>729.64</v>
      </c>
      <c r="K195" s="27"/>
      <c r="L195" s="21">
        <f t="shared" ref="L195" ca="1" si="54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5">SUM(G196:G199)</f>
        <v>0</v>
      </c>
      <c r="H200" s="21">
        <f t="shared" si="55"/>
        <v>0</v>
      </c>
      <c r="I200" s="21">
        <f t="shared" si="55"/>
        <v>0</v>
      </c>
      <c r="J200" s="21">
        <f t="shared" si="55"/>
        <v>0</v>
      </c>
      <c r="K200" s="27"/>
      <c r="L200" s="21">
        <f t="shared" ref="L200" ca="1" si="56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7">SUM(G201:G206)</f>
        <v>0</v>
      </c>
      <c r="H207" s="21">
        <f t="shared" si="57"/>
        <v>0</v>
      </c>
      <c r="I207" s="21">
        <f t="shared" si="57"/>
        <v>0</v>
      </c>
      <c r="J207" s="21">
        <f t="shared" si="57"/>
        <v>0</v>
      </c>
      <c r="K207" s="27"/>
      <c r="L207" s="21">
        <f t="shared" ref="L207" ca="1" si="58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59">SUM(G208:G213)</f>
        <v>0</v>
      </c>
      <c r="H214" s="21">
        <f t="shared" si="59"/>
        <v>0</v>
      </c>
      <c r="I214" s="21">
        <f t="shared" si="59"/>
        <v>0</v>
      </c>
      <c r="J214" s="21">
        <f t="shared" si="59"/>
        <v>0</v>
      </c>
      <c r="K214" s="27"/>
      <c r="L214" s="21">
        <f t="shared" ref="L214" ca="1" si="60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1125</v>
      </c>
      <c r="G215" s="34">
        <f t="shared" ref="G215:J215" si="61">G181+G185+G195+G200+G207+G214</f>
        <v>29.437999999999999</v>
      </c>
      <c r="H215" s="34">
        <f t="shared" si="61"/>
        <v>35.32</v>
      </c>
      <c r="I215" s="34">
        <f t="shared" si="61"/>
        <v>146.18</v>
      </c>
      <c r="J215" s="34">
        <f t="shared" si="61"/>
        <v>1054.1300000000001</v>
      </c>
      <c r="K215" s="35"/>
      <c r="L215" s="34">
        <f t="shared" ref="L215" ca="1" si="62">L181+L185+L195+L200+L207+L214</f>
        <v>0</v>
      </c>
    </row>
    <row r="216" spans="1:12" ht="15.6" x14ac:dyDescent="0.3">
      <c r="A216" s="22">
        <v>1</v>
      </c>
      <c r="B216" s="23">
        <v>6</v>
      </c>
      <c r="C216" s="24" t="s">
        <v>20</v>
      </c>
      <c r="D216" s="5" t="s">
        <v>21</v>
      </c>
      <c r="E216" s="58" t="s">
        <v>81</v>
      </c>
      <c r="F216" s="58">
        <v>155</v>
      </c>
      <c r="G216" s="59">
        <v>3.9</v>
      </c>
      <c r="H216" s="59">
        <v>4.97</v>
      </c>
      <c r="I216" s="59">
        <v>24.7</v>
      </c>
      <c r="J216" s="59">
        <v>159.19999999999999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6" x14ac:dyDescent="0.3">
      <c r="A218" s="25"/>
      <c r="B218" s="16"/>
      <c r="C218" s="11"/>
      <c r="D218" s="7" t="s">
        <v>22</v>
      </c>
      <c r="E218" s="58" t="s">
        <v>82</v>
      </c>
      <c r="F218" s="58">
        <v>180</v>
      </c>
      <c r="G218" s="59">
        <v>3.39</v>
      </c>
      <c r="H218" s="59">
        <v>3.54</v>
      </c>
      <c r="I218" s="59">
        <v>23.38</v>
      </c>
      <c r="J218" s="63">
        <v>138.66</v>
      </c>
      <c r="K218" s="52"/>
      <c r="L218" s="51"/>
    </row>
    <row r="219" spans="1:12" ht="15.6" x14ac:dyDescent="0.3">
      <c r="A219" s="25"/>
      <c r="B219" s="16"/>
      <c r="C219" s="11"/>
      <c r="D219" s="7" t="s">
        <v>23</v>
      </c>
      <c r="E219" s="58" t="s">
        <v>52</v>
      </c>
      <c r="F219" s="58">
        <v>40</v>
      </c>
      <c r="G219" s="59">
        <v>3.08</v>
      </c>
      <c r="H219" s="59">
        <v>0.56000000000000005</v>
      </c>
      <c r="I219" s="59">
        <v>15.08</v>
      </c>
      <c r="J219" s="59">
        <v>94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375</v>
      </c>
      <c r="G223" s="21">
        <f t="shared" ref="G223:J223" si="63">SUM(G216:G222)</f>
        <v>10.370000000000001</v>
      </c>
      <c r="H223" s="21">
        <f t="shared" si="63"/>
        <v>9.07</v>
      </c>
      <c r="I223" s="21">
        <f t="shared" si="63"/>
        <v>63.16</v>
      </c>
      <c r="J223" s="21">
        <f t="shared" si="63"/>
        <v>391.86</v>
      </c>
      <c r="K223" s="27"/>
      <c r="L223" s="21">
        <f t="shared" ref="L223:L265" si="64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5">SUM(G224:G226)</f>
        <v>0</v>
      </c>
      <c r="H227" s="21">
        <f t="shared" si="65"/>
        <v>0</v>
      </c>
      <c r="I227" s="21">
        <f t="shared" si="65"/>
        <v>0</v>
      </c>
      <c r="J227" s="21">
        <f t="shared" si="65"/>
        <v>0</v>
      </c>
      <c r="K227" s="27"/>
      <c r="L227" s="21">
        <f t="shared" ref="L227" ca="1" si="66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6" x14ac:dyDescent="0.3">
      <c r="A229" s="25"/>
      <c r="B229" s="16"/>
      <c r="C229" s="11"/>
      <c r="D229" s="7" t="s">
        <v>28</v>
      </c>
      <c r="E229" s="58" t="s">
        <v>63</v>
      </c>
      <c r="F229" s="58">
        <v>200</v>
      </c>
      <c r="G229" s="59">
        <v>1.52</v>
      </c>
      <c r="H229" s="59">
        <v>5.33</v>
      </c>
      <c r="I229" s="59">
        <v>8.65</v>
      </c>
      <c r="J229" s="59">
        <v>88.89</v>
      </c>
      <c r="K229" s="52"/>
      <c r="L229" s="51"/>
    </row>
    <row r="230" spans="1:12" ht="15.6" x14ac:dyDescent="0.3">
      <c r="A230" s="25"/>
      <c r="B230" s="16"/>
      <c r="C230" s="11"/>
      <c r="D230" s="7" t="s">
        <v>29</v>
      </c>
      <c r="E230" s="58" t="s">
        <v>83</v>
      </c>
      <c r="F230" s="58">
        <v>90</v>
      </c>
      <c r="G230" s="59">
        <v>25.94</v>
      </c>
      <c r="H230" s="59">
        <v>31.29</v>
      </c>
      <c r="I230" s="59">
        <v>4.09</v>
      </c>
      <c r="J230" s="59">
        <v>401.72</v>
      </c>
      <c r="K230" s="52"/>
      <c r="L230" s="51"/>
    </row>
    <row r="231" spans="1:12" ht="15.6" x14ac:dyDescent="0.3">
      <c r="A231" s="25"/>
      <c r="B231" s="16"/>
      <c r="C231" s="11"/>
      <c r="D231" s="7" t="s">
        <v>30</v>
      </c>
      <c r="E231" s="58" t="s">
        <v>69</v>
      </c>
      <c r="F231" s="58">
        <v>150</v>
      </c>
      <c r="G231" s="59">
        <v>5.52</v>
      </c>
      <c r="H231" s="59">
        <v>5.3</v>
      </c>
      <c r="I231" s="59">
        <v>35.33</v>
      </c>
      <c r="J231" s="59">
        <v>211.1</v>
      </c>
      <c r="K231" s="52"/>
      <c r="L231" s="51"/>
    </row>
    <row r="232" spans="1:12" ht="15.6" x14ac:dyDescent="0.3">
      <c r="A232" s="25"/>
      <c r="B232" s="16"/>
      <c r="C232" s="11"/>
      <c r="D232" s="7" t="s">
        <v>31</v>
      </c>
      <c r="E232" s="58" t="s">
        <v>50</v>
      </c>
      <c r="F232" s="58">
        <v>180</v>
      </c>
      <c r="G232" s="59">
        <v>0.108</v>
      </c>
      <c r="H232" s="59">
        <v>0</v>
      </c>
      <c r="I232" s="59">
        <v>10.85</v>
      </c>
      <c r="J232" s="59">
        <v>44</v>
      </c>
      <c r="K232" s="52"/>
      <c r="L232" s="51"/>
    </row>
    <row r="233" spans="1:12" ht="15.6" x14ac:dyDescent="0.3">
      <c r="A233" s="25"/>
      <c r="B233" s="16"/>
      <c r="C233" s="11"/>
      <c r="D233" s="7" t="s">
        <v>32</v>
      </c>
      <c r="E233" s="58" t="s">
        <v>51</v>
      </c>
      <c r="F233" s="58">
        <v>50</v>
      </c>
      <c r="G233" s="59">
        <v>3.1</v>
      </c>
      <c r="H233" s="59">
        <v>0.6</v>
      </c>
      <c r="I233" s="59">
        <v>15.1</v>
      </c>
      <c r="J233" s="59">
        <v>130</v>
      </c>
      <c r="K233" s="52"/>
      <c r="L233" s="51"/>
    </row>
    <row r="234" spans="1:12" ht="15.6" x14ac:dyDescent="0.3">
      <c r="A234" s="25"/>
      <c r="B234" s="16"/>
      <c r="C234" s="11"/>
      <c r="D234" s="7" t="s">
        <v>33</v>
      </c>
      <c r="E234" s="58" t="s">
        <v>52</v>
      </c>
      <c r="F234" s="58">
        <v>60</v>
      </c>
      <c r="G234" s="59">
        <v>3.1</v>
      </c>
      <c r="H234" s="59">
        <v>0.7</v>
      </c>
      <c r="I234" s="59">
        <v>15.2</v>
      </c>
      <c r="J234" s="59">
        <v>141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:J237" si="67">SUM(G228:G236)</f>
        <v>39.288000000000004</v>
      </c>
      <c r="H237" s="21">
        <f t="shared" si="67"/>
        <v>43.22</v>
      </c>
      <c r="I237" s="21">
        <f t="shared" si="67"/>
        <v>89.22</v>
      </c>
      <c r="J237" s="21">
        <f t="shared" si="67"/>
        <v>1016.71</v>
      </c>
      <c r="K237" s="27"/>
      <c r="L237" s="21">
        <f t="shared" ref="L237" ca="1" si="68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69">SUM(G238:G241)</f>
        <v>0</v>
      </c>
      <c r="H242" s="21">
        <f t="shared" si="69"/>
        <v>0</v>
      </c>
      <c r="I242" s="21">
        <f t="shared" si="69"/>
        <v>0</v>
      </c>
      <c r="J242" s="21">
        <f t="shared" si="69"/>
        <v>0</v>
      </c>
      <c r="K242" s="27"/>
      <c r="L242" s="21">
        <f t="shared" ref="L242" ca="1" si="70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1">SUM(G243:G248)</f>
        <v>0</v>
      </c>
      <c r="H249" s="21">
        <f t="shared" si="71"/>
        <v>0</v>
      </c>
      <c r="I249" s="21">
        <f t="shared" si="71"/>
        <v>0</v>
      </c>
      <c r="J249" s="21">
        <f t="shared" si="71"/>
        <v>0</v>
      </c>
      <c r="K249" s="27"/>
      <c r="L249" s="21">
        <f t="shared" ref="L249" ca="1" si="72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3">SUM(G250:G255)</f>
        <v>0</v>
      </c>
      <c r="H256" s="21">
        <f t="shared" si="73"/>
        <v>0</v>
      </c>
      <c r="I256" s="21">
        <f t="shared" si="73"/>
        <v>0</v>
      </c>
      <c r="J256" s="21">
        <f t="shared" si="73"/>
        <v>0</v>
      </c>
      <c r="K256" s="27"/>
      <c r="L256" s="21">
        <f t="shared" ref="L256" ca="1" si="74">SUM(L250:L258)</f>
        <v>0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1105</v>
      </c>
      <c r="G257" s="34">
        <f t="shared" ref="G257:J257" si="75">G223+G227+G237+G242+G249+G256</f>
        <v>49.658000000000001</v>
      </c>
      <c r="H257" s="34">
        <f t="shared" si="75"/>
        <v>52.29</v>
      </c>
      <c r="I257" s="34">
        <f t="shared" si="75"/>
        <v>152.38</v>
      </c>
      <c r="J257" s="34">
        <f t="shared" si="75"/>
        <v>1408.5700000000002</v>
      </c>
      <c r="K257" s="35"/>
      <c r="L257" s="34">
        <f t="shared" ref="L257" ca="1" si="76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65"/>
      <c r="F258" s="65"/>
      <c r="G258" s="65"/>
      <c r="H258" s="65"/>
      <c r="I258" s="65"/>
      <c r="J258" s="65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65"/>
      <c r="F260" s="65"/>
      <c r="G260" s="65"/>
      <c r="H260" s="65"/>
      <c r="I260" s="65"/>
      <c r="J260" s="65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65"/>
      <c r="F261" s="65"/>
      <c r="G261" s="65"/>
      <c r="H261" s="65"/>
      <c r="I261" s="65"/>
      <c r="J261" s="65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7">SUM(G258:G264)</f>
        <v>0</v>
      </c>
      <c r="H265" s="21">
        <f t="shared" si="77"/>
        <v>0</v>
      </c>
      <c r="I265" s="21">
        <f t="shared" si="77"/>
        <v>0</v>
      </c>
      <c r="J265" s="21">
        <f t="shared" si="77"/>
        <v>0</v>
      </c>
      <c r="K265" s="27"/>
      <c r="L265" s="21">
        <f t="shared" si="64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8">SUM(G266:G268)</f>
        <v>0</v>
      </c>
      <c r="H269" s="21">
        <f t="shared" si="78"/>
        <v>0</v>
      </c>
      <c r="I269" s="21">
        <f t="shared" si="78"/>
        <v>0</v>
      </c>
      <c r="J269" s="21">
        <f t="shared" si="78"/>
        <v>0</v>
      </c>
      <c r="K269" s="27"/>
      <c r="L269" s="21">
        <f t="shared" ref="L269" ca="1" si="7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65"/>
      <c r="F271" s="65"/>
      <c r="G271" s="65"/>
      <c r="H271" s="65"/>
      <c r="I271" s="65"/>
      <c r="J271" s="65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65"/>
      <c r="F272" s="65"/>
      <c r="G272" s="65"/>
      <c r="H272" s="65"/>
      <c r="I272" s="65"/>
      <c r="J272" s="65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65"/>
      <c r="F273" s="65"/>
      <c r="G273" s="65"/>
      <c r="H273" s="65"/>
      <c r="I273" s="65"/>
      <c r="J273" s="65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65"/>
      <c r="F274" s="65"/>
      <c r="G274" s="65"/>
      <c r="H274" s="65"/>
      <c r="I274" s="65"/>
      <c r="J274" s="65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65"/>
      <c r="F275" s="65"/>
      <c r="G275" s="65"/>
      <c r="H275" s="65"/>
      <c r="I275" s="65"/>
      <c r="J275" s="65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65"/>
      <c r="F276" s="65"/>
      <c r="G276" s="65"/>
      <c r="H276" s="65"/>
      <c r="I276" s="65"/>
      <c r="J276" s="65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80">SUM(G270:G278)</f>
        <v>0</v>
      </c>
      <c r="H279" s="21">
        <f t="shared" si="80"/>
        <v>0</v>
      </c>
      <c r="I279" s="21">
        <f t="shared" si="80"/>
        <v>0</v>
      </c>
      <c r="J279" s="21">
        <f t="shared" si="80"/>
        <v>0</v>
      </c>
      <c r="K279" s="27"/>
      <c r="L279" s="21">
        <f t="shared" ref="L279" ca="1" si="81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2">SUM(G280:G283)</f>
        <v>0</v>
      </c>
      <c r="H284" s="21">
        <f t="shared" si="82"/>
        <v>0</v>
      </c>
      <c r="I284" s="21">
        <f t="shared" si="82"/>
        <v>0</v>
      </c>
      <c r="J284" s="21">
        <f t="shared" si="82"/>
        <v>0</v>
      </c>
      <c r="K284" s="27"/>
      <c r="L284" s="21">
        <f t="shared" ref="L284" ca="1" si="83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4">SUM(G285:G290)</f>
        <v>0</v>
      </c>
      <c r="H291" s="21">
        <f t="shared" si="84"/>
        <v>0</v>
      </c>
      <c r="I291" s="21">
        <f t="shared" si="84"/>
        <v>0</v>
      </c>
      <c r="J291" s="21">
        <f t="shared" si="84"/>
        <v>0</v>
      </c>
      <c r="K291" s="27"/>
      <c r="L291" s="21">
        <f t="shared" ref="L291" ca="1" si="85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6">SUM(G292:G297)</f>
        <v>0</v>
      </c>
      <c r="H298" s="21">
        <f t="shared" si="86"/>
        <v>0</v>
      </c>
      <c r="I298" s="21">
        <f t="shared" si="86"/>
        <v>0</v>
      </c>
      <c r="J298" s="21">
        <f t="shared" si="86"/>
        <v>0</v>
      </c>
      <c r="K298" s="27"/>
      <c r="L298" s="21">
        <f t="shared" ref="L298" ca="1" si="87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:J299" si="88">G265+G269+G279+G284+G291+G298</f>
        <v>0</v>
      </c>
      <c r="H299" s="34">
        <f t="shared" si="88"/>
        <v>0</v>
      </c>
      <c r="I299" s="34">
        <f t="shared" si="88"/>
        <v>0</v>
      </c>
      <c r="J299" s="34">
        <f t="shared" si="88"/>
        <v>0</v>
      </c>
      <c r="K299" s="35"/>
      <c r="L299" s="34">
        <f t="shared" ref="L299" ca="1" si="89">L265+L269+L279+L284+L291+L298</f>
        <v>0</v>
      </c>
    </row>
    <row r="300" spans="1:12" ht="15.6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81</v>
      </c>
      <c r="F300" s="58">
        <v>155</v>
      </c>
      <c r="G300" s="59">
        <v>3.9</v>
      </c>
      <c r="H300" s="59">
        <v>4.97</v>
      </c>
      <c r="I300" s="59">
        <v>24.7</v>
      </c>
      <c r="J300" s="59">
        <v>159.19999999999999</v>
      </c>
      <c r="K300" s="49"/>
      <c r="L300" s="48"/>
    </row>
    <row r="301" spans="1:12" ht="14.4" x14ac:dyDescent="0.3">
      <c r="A301" s="25"/>
      <c r="B301" s="16"/>
      <c r="C301" s="11"/>
      <c r="D301" s="6"/>
      <c r="E301" s="52"/>
      <c r="F301" s="52"/>
      <c r="G301" s="52"/>
      <c r="H301" s="52"/>
      <c r="I301" s="52"/>
      <c r="J301" s="52"/>
      <c r="K301" s="52"/>
      <c r="L301" s="51"/>
    </row>
    <row r="302" spans="1:12" ht="15.6" x14ac:dyDescent="0.3">
      <c r="A302" s="25"/>
      <c r="B302" s="16"/>
      <c r="C302" s="11"/>
      <c r="D302" s="7" t="s">
        <v>22</v>
      </c>
      <c r="E302" s="58" t="s">
        <v>82</v>
      </c>
      <c r="F302" s="58">
        <v>180</v>
      </c>
      <c r="G302" s="59">
        <v>3.39</v>
      </c>
      <c r="H302" s="59">
        <v>3.54</v>
      </c>
      <c r="I302" s="59">
        <v>23.38</v>
      </c>
      <c r="J302" s="63">
        <v>138.66</v>
      </c>
      <c r="K302" s="52"/>
      <c r="L302" s="51"/>
    </row>
    <row r="303" spans="1:12" ht="15.6" x14ac:dyDescent="0.3">
      <c r="A303" s="25"/>
      <c r="B303" s="16"/>
      <c r="C303" s="11"/>
      <c r="D303" s="7" t="s">
        <v>23</v>
      </c>
      <c r="E303" s="58" t="s">
        <v>52</v>
      </c>
      <c r="F303" s="58">
        <v>40</v>
      </c>
      <c r="G303" s="59">
        <v>3.08</v>
      </c>
      <c r="H303" s="59">
        <v>0.56000000000000005</v>
      </c>
      <c r="I303" s="59">
        <v>15.08</v>
      </c>
      <c r="J303" s="59">
        <v>94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375</v>
      </c>
      <c r="G307" s="21">
        <f t="shared" ref="G307:J307" si="90">SUM(G300:G306)</f>
        <v>10.370000000000001</v>
      </c>
      <c r="H307" s="21">
        <f t="shared" si="90"/>
        <v>9.07</v>
      </c>
      <c r="I307" s="21">
        <f t="shared" si="90"/>
        <v>63.16</v>
      </c>
      <c r="J307" s="21">
        <f t="shared" si="90"/>
        <v>391.86</v>
      </c>
      <c r="K307" s="27"/>
      <c r="L307" s="21">
        <f t="shared" ref="L307:L349" si="91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2">SUM(G308:G310)</f>
        <v>0</v>
      </c>
      <c r="H311" s="21">
        <f t="shared" si="92"/>
        <v>0</v>
      </c>
      <c r="I311" s="21">
        <f t="shared" si="92"/>
        <v>0</v>
      </c>
      <c r="J311" s="21">
        <f t="shared" si="92"/>
        <v>0</v>
      </c>
      <c r="K311" s="27"/>
      <c r="L311" s="21">
        <f t="shared" ref="L311" ca="1" si="93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6" x14ac:dyDescent="0.3">
      <c r="A313" s="25"/>
      <c r="B313" s="16"/>
      <c r="C313" s="11"/>
      <c r="D313" s="7" t="s">
        <v>28</v>
      </c>
      <c r="E313" s="58" t="s">
        <v>63</v>
      </c>
      <c r="F313" s="58">
        <v>200</v>
      </c>
      <c r="G313" s="59">
        <v>1.52</v>
      </c>
      <c r="H313" s="59">
        <v>5.33</v>
      </c>
      <c r="I313" s="59">
        <v>8.65</v>
      </c>
      <c r="J313" s="59">
        <v>88.89</v>
      </c>
      <c r="K313" s="52"/>
      <c r="L313" s="51"/>
    </row>
    <row r="314" spans="1:12" ht="15.6" x14ac:dyDescent="0.3">
      <c r="A314" s="25"/>
      <c r="B314" s="16"/>
      <c r="C314" s="11"/>
      <c r="D314" s="7" t="s">
        <v>29</v>
      </c>
      <c r="E314" s="58" t="s">
        <v>83</v>
      </c>
      <c r="F314" s="58">
        <v>90</v>
      </c>
      <c r="G314" s="59">
        <v>25.94</v>
      </c>
      <c r="H314" s="59">
        <v>31.29</v>
      </c>
      <c r="I314" s="59">
        <v>4.09</v>
      </c>
      <c r="J314" s="59">
        <v>401.72</v>
      </c>
      <c r="K314" s="52"/>
      <c r="L314" s="51"/>
    </row>
    <row r="315" spans="1:12" ht="15.6" x14ac:dyDescent="0.3">
      <c r="A315" s="25"/>
      <c r="B315" s="16"/>
      <c r="C315" s="11"/>
      <c r="D315" s="7" t="s">
        <v>30</v>
      </c>
      <c r="E315" s="58" t="s">
        <v>69</v>
      </c>
      <c r="F315" s="58">
        <v>150</v>
      </c>
      <c r="G315" s="59">
        <v>5.52</v>
      </c>
      <c r="H315" s="59">
        <v>5.3</v>
      </c>
      <c r="I315" s="59">
        <v>35.33</v>
      </c>
      <c r="J315" s="59">
        <v>211.1</v>
      </c>
      <c r="K315" s="52"/>
      <c r="L315" s="51"/>
    </row>
    <row r="316" spans="1:12" ht="15.6" x14ac:dyDescent="0.3">
      <c r="A316" s="25"/>
      <c r="B316" s="16"/>
      <c r="C316" s="11"/>
      <c r="D316" s="7" t="s">
        <v>31</v>
      </c>
      <c r="E316" s="58" t="s">
        <v>50</v>
      </c>
      <c r="F316" s="58">
        <v>180</v>
      </c>
      <c r="G316" s="59">
        <v>0.108</v>
      </c>
      <c r="H316" s="59">
        <v>0</v>
      </c>
      <c r="I316" s="59">
        <v>10.85</v>
      </c>
      <c r="J316" s="59">
        <v>44</v>
      </c>
      <c r="K316" s="52"/>
      <c r="L316" s="51"/>
    </row>
    <row r="317" spans="1:12" ht="15.6" x14ac:dyDescent="0.3">
      <c r="A317" s="25"/>
      <c r="B317" s="16"/>
      <c r="C317" s="11"/>
      <c r="D317" s="7" t="s">
        <v>32</v>
      </c>
      <c r="E317" s="58" t="s">
        <v>51</v>
      </c>
      <c r="F317" s="58">
        <v>50</v>
      </c>
      <c r="G317" s="59">
        <v>3.1</v>
      </c>
      <c r="H317" s="59">
        <v>0.6</v>
      </c>
      <c r="I317" s="59">
        <v>15.1</v>
      </c>
      <c r="J317" s="59">
        <v>130</v>
      </c>
      <c r="K317" s="52"/>
      <c r="L317" s="51"/>
    </row>
    <row r="318" spans="1:12" ht="15.6" x14ac:dyDescent="0.3">
      <c r="A318" s="25"/>
      <c r="B318" s="16"/>
      <c r="C318" s="11"/>
      <c r="D318" s="7" t="s">
        <v>33</v>
      </c>
      <c r="E318" s="58" t="s">
        <v>52</v>
      </c>
      <c r="F318" s="58">
        <v>60</v>
      </c>
      <c r="G318" s="59">
        <v>3.1</v>
      </c>
      <c r="H318" s="59">
        <v>0.7</v>
      </c>
      <c r="I318" s="59">
        <v>15.2</v>
      </c>
      <c r="J318" s="59">
        <v>141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:J321" si="94">SUM(G312:G320)</f>
        <v>39.288000000000004</v>
      </c>
      <c r="H321" s="21">
        <f t="shared" si="94"/>
        <v>43.22</v>
      </c>
      <c r="I321" s="21">
        <f t="shared" si="94"/>
        <v>89.22</v>
      </c>
      <c r="J321" s="21">
        <f t="shared" si="94"/>
        <v>1016.71</v>
      </c>
      <c r="K321" s="27"/>
      <c r="L321" s="21">
        <f t="shared" ref="L321" ca="1" si="95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6">SUM(G322:G325)</f>
        <v>0</v>
      </c>
      <c r="H326" s="21">
        <f t="shared" si="96"/>
        <v>0</v>
      </c>
      <c r="I326" s="21">
        <f t="shared" si="96"/>
        <v>0</v>
      </c>
      <c r="J326" s="21">
        <f t="shared" si="96"/>
        <v>0</v>
      </c>
      <c r="K326" s="27"/>
      <c r="L326" s="21">
        <f t="shared" ref="L326" ca="1" si="97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8">SUM(G327:G332)</f>
        <v>0</v>
      </c>
      <c r="H333" s="21">
        <f t="shared" si="98"/>
        <v>0</v>
      </c>
      <c r="I333" s="21">
        <f t="shared" si="98"/>
        <v>0</v>
      </c>
      <c r="J333" s="21">
        <f t="shared" si="98"/>
        <v>0</v>
      </c>
      <c r="K333" s="27"/>
      <c r="L333" s="21">
        <f t="shared" ref="L333" ca="1" si="9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00">SUM(G334:G339)</f>
        <v>0</v>
      </c>
      <c r="H340" s="21">
        <f t="shared" si="100"/>
        <v>0</v>
      </c>
      <c r="I340" s="21">
        <f t="shared" si="100"/>
        <v>0</v>
      </c>
      <c r="J340" s="21">
        <f t="shared" si="100"/>
        <v>0</v>
      </c>
      <c r="K340" s="27"/>
      <c r="L340" s="21">
        <f t="shared" ref="L340" ca="1" si="101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1105</v>
      </c>
      <c r="G341" s="34">
        <f t="shared" ref="G341:J341" si="102">G307+G311+G321+G326+G333+G340</f>
        <v>49.658000000000001</v>
      </c>
      <c r="H341" s="34">
        <f t="shared" si="102"/>
        <v>52.29</v>
      </c>
      <c r="I341" s="34">
        <f t="shared" si="102"/>
        <v>152.38</v>
      </c>
      <c r="J341" s="34">
        <f t="shared" si="102"/>
        <v>1408.5700000000002</v>
      </c>
      <c r="K341" s="35"/>
      <c r="L341" s="34">
        <f t="shared" ref="L341" ca="1" si="103">L307+L311+L321+L326+L333+L340</f>
        <v>0</v>
      </c>
    </row>
    <row r="342" spans="1:12" ht="15.6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84</v>
      </c>
      <c r="F342" s="58">
        <v>155</v>
      </c>
      <c r="G342" s="59">
        <v>5.64</v>
      </c>
      <c r="H342" s="59">
        <v>6.11</v>
      </c>
      <c r="I342" s="59">
        <v>26.73</v>
      </c>
      <c r="J342" s="59">
        <v>184.78</v>
      </c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6" x14ac:dyDescent="0.3">
      <c r="A344" s="15"/>
      <c r="B344" s="16"/>
      <c r="C344" s="11"/>
      <c r="D344" s="7" t="s">
        <v>22</v>
      </c>
      <c r="E344" s="58" t="s">
        <v>50</v>
      </c>
      <c r="F344" s="58">
        <v>180</v>
      </c>
      <c r="G344" s="59">
        <v>0.108</v>
      </c>
      <c r="H344" s="59">
        <v>0</v>
      </c>
      <c r="I344" s="59">
        <v>10.85</v>
      </c>
      <c r="J344" s="59">
        <v>44</v>
      </c>
      <c r="K344" s="52"/>
      <c r="L344" s="51"/>
    </row>
    <row r="345" spans="1:12" ht="15.6" x14ac:dyDescent="0.3">
      <c r="A345" s="15"/>
      <c r="B345" s="16"/>
      <c r="C345" s="11"/>
      <c r="D345" s="7" t="s">
        <v>23</v>
      </c>
      <c r="E345" s="58" t="s">
        <v>52</v>
      </c>
      <c r="F345" s="58">
        <v>40</v>
      </c>
      <c r="G345" s="59">
        <v>3.08</v>
      </c>
      <c r="H345" s="59">
        <v>0.56000000000000005</v>
      </c>
      <c r="I345" s="59">
        <v>15.08</v>
      </c>
      <c r="J345" s="59">
        <v>94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375</v>
      </c>
      <c r="G349" s="21">
        <f>SUM(G342:G348)</f>
        <v>8.8279999999999994</v>
      </c>
      <c r="H349" s="21">
        <f>SUM(H342:H348)</f>
        <v>6.67</v>
      </c>
      <c r="I349" s="21">
        <f>SUM(I342:I348)</f>
        <v>52.66</v>
      </c>
      <c r="J349" s="21">
        <f>SUM(J342:J348)</f>
        <v>322.77999999999997</v>
      </c>
      <c r="K349" s="27"/>
      <c r="L349" s="21">
        <f t="shared" si="91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4">SUM(G350:G352)</f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7"/>
      <c r="L353" s="21">
        <f t="shared" ref="L353" ca="1" si="105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.6" x14ac:dyDescent="0.3">
      <c r="A355" s="15"/>
      <c r="B355" s="16"/>
      <c r="C355" s="11"/>
      <c r="D355" s="7" t="s">
        <v>28</v>
      </c>
      <c r="E355" s="58" t="s">
        <v>85</v>
      </c>
      <c r="F355" s="58">
        <v>200</v>
      </c>
      <c r="G355" s="59">
        <v>3</v>
      </c>
      <c r="H355" s="59">
        <v>2.63</v>
      </c>
      <c r="I355" s="59">
        <v>13.47</v>
      </c>
      <c r="J355" s="59">
        <v>89.55</v>
      </c>
      <c r="K355" s="52"/>
      <c r="L355" s="51"/>
    </row>
    <row r="356" spans="1:12" ht="15.6" x14ac:dyDescent="0.3">
      <c r="A356" s="15"/>
      <c r="B356" s="16"/>
      <c r="C356" s="11"/>
      <c r="D356" s="7" t="s">
        <v>29</v>
      </c>
      <c r="E356" s="58" t="s">
        <v>86</v>
      </c>
      <c r="F356" s="58">
        <v>90</v>
      </c>
      <c r="G356" s="59">
        <v>12.82</v>
      </c>
      <c r="H356" s="59">
        <v>14.06</v>
      </c>
      <c r="I356" s="59">
        <v>6.89</v>
      </c>
      <c r="J356" s="59">
        <v>212.1</v>
      </c>
      <c r="K356" s="52"/>
      <c r="L356" s="51"/>
    </row>
    <row r="357" spans="1:12" ht="15.6" x14ac:dyDescent="0.3">
      <c r="A357" s="15"/>
      <c r="B357" s="16"/>
      <c r="C357" s="11"/>
      <c r="D357" s="7" t="s">
        <v>30</v>
      </c>
      <c r="E357" s="58" t="s">
        <v>87</v>
      </c>
      <c r="F357" s="58">
        <v>155</v>
      </c>
      <c r="G357" s="59">
        <v>17.47</v>
      </c>
      <c r="H357" s="59">
        <v>3.88</v>
      </c>
      <c r="I357" s="59">
        <v>38.520000000000003</v>
      </c>
      <c r="J357" s="59">
        <v>248.62</v>
      </c>
      <c r="K357" s="52"/>
      <c r="L357" s="51"/>
    </row>
    <row r="358" spans="1:12" ht="15.6" x14ac:dyDescent="0.3">
      <c r="A358" s="15"/>
      <c r="B358" s="16"/>
      <c r="C358" s="11"/>
      <c r="D358" s="7" t="s">
        <v>31</v>
      </c>
      <c r="E358" s="58" t="s">
        <v>50</v>
      </c>
      <c r="F358" s="58">
        <v>180</v>
      </c>
      <c r="G358" s="59">
        <v>0.108</v>
      </c>
      <c r="H358" s="59">
        <v>0</v>
      </c>
      <c r="I358" s="59">
        <v>10.85</v>
      </c>
      <c r="J358" s="59">
        <v>44</v>
      </c>
      <c r="K358" s="52"/>
      <c r="L358" s="51"/>
    </row>
    <row r="359" spans="1:12" ht="15.6" x14ac:dyDescent="0.3">
      <c r="A359" s="15"/>
      <c r="B359" s="16"/>
      <c r="C359" s="11"/>
      <c r="D359" s="7" t="s">
        <v>32</v>
      </c>
      <c r="E359" s="58" t="s">
        <v>51</v>
      </c>
      <c r="F359" s="58">
        <v>50</v>
      </c>
      <c r="G359" s="59">
        <v>3.1</v>
      </c>
      <c r="H359" s="59">
        <v>0.6</v>
      </c>
      <c r="I359" s="59">
        <v>15.1</v>
      </c>
      <c r="J359" s="59">
        <v>130</v>
      </c>
      <c r="K359" s="52"/>
      <c r="L359" s="51"/>
    </row>
    <row r="360" spans="1:12" ht="15.6" x14ac:dyDescent="0.3">
      <c r="A360" s="15"/>
      <c r="B360" s="16"/>
      <c r="C360" s="11"/>
      <c r="D360" s="7" t="s">
        <v>33</v>
      </c>
      <c r="E360" s="58" t="s">
        <v>52</v>
      </c>
      <c r="F360" s="58">
        <v>60</v>
      </c>
      <c r="G360" s="59">
        <v>3.1</v>
      </c>
      <c r="H360" s="59">
        <v>0.7</v>
      </c>
      <c r="I360" s="59">
        <v>15.2</v>
      </c>
      <c r="J360" s="59">
        <v>141</v>
      </c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735</v>
      </c>
      <c r="G363" s="21">
        <f t="shared" ref="G363:J363" si="106">SUM(G354:G362)</f>
        <v>39.597999999999999</v>
      </c>
      <c r="H363" s="21">
        <f t="shared" si="106"/>
        <v>21.87</v>
      </c>
      <c r="I363" s="21">
        <f t="shared" si="106"/>
        <v>100.03</v>
      </c>
      <c r="J363" s="21">
        <f t="shared" si="106"/>
        <v>865.27</v>
      </c>
      <c r="K363" s="27"/>
      <c r="L363" s="21">
        <f t="shared" ref="L363" ca="1" si="107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08">SUM(G364:G367)</f>
        <v>0</v>
      </c>
      <c r="H368" s="21">
        <f t="shared" si="108"/>
        <v>0</v>
      </c>
      <c r="I368" s="21">
        <f t="shared" si="108"/>
        <v>0</v>
      </c>
      <c r="J368" s="21">
        <f t="shared" si="108"/>
        <v>0</v>
      </c>
      <c r="K368" s="27"/>
      <c r="L368" s="21">
        <f t="shared" ref="L368" ca="1" si="109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0">SUM(G369:G374)</f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7"/>
      <c r="L375" s="21">
        <f t="shared" ref="L375" ca="1" si="111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2">SUM(G376:G381)</f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7"/>
      <c r="L382" s="21">
        <f t="shared" ref="L382" ca="1" si="113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1110</v>
      </c>
      <c r="G383" s="34">
        <f t="shared" ref="G383:J383" si="114">G349+G353+G363+G368+G375+G382</f>
        <v>48.426000000000002</v>
      </c>
      <c r="H383" s="34">
        <f t="shared" si="114"/>
        <v>28.54</v>
      </c>
      <c r="I383" s="34">
        <f t="shared" si="114"/>
        <v>152.69</v>
      </c>
      <c r="J383" s="34">
        <f t="shared" si="114"/>
        <v>1188.05</v>
      </c>
      <c r="K383" s="35"/>
      <c r="L383" s="34">
        <f t="shared" ref="L383" ca="1" si="115">L349+L353+L363+L368+L375+L382</f>
        <v>0</v>
      </c>
    </row>
    <row r="384" spans="1:12" ht="15.6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88</v>
      </c>
      <c r="F384" s="58">
        <v>155</v>
      </c>
      <c r="G384" s="59">
        <v>4.79</v>
      </c>
      <c r="H384" s="59">
        <v>6.74</v>
      </c>
      <c r="I384" s="59">
        <v>19.3</v>
      </c>
      <c r="J384" s="59">
        <v>157.1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6" x14ac:dyDescent="0.3">
      <c r="A386" s="25"/>
      <c r="B386" s="16"/>
      <c r="C386" s="11"/>
      <c r="D386" s="7" t="s">
        <v>22</v>
      </c>
      <c r="E386" s="58" t="s">
        <v>60</v>
      </c>
      <c r="F386" s="58">
        <v>180</v>
      </c>
      <c r="G386" s="59">
        <v>2.52</v>
      </c>
      <c r="H386" s="59">
        <v>2.87</v>
      </c>
      <c r="I386" s="59">
        <v>17.75</v>
      </c>
      <c r="J386" s="59">
        <v>106.93</v>
      </c>
      <c r="K386" s="52"/>
      <c r="L386" s="51"/>
    </row>
    <row r="387" spans="1:12" ht="15.6" x14ac:dyDescent="0.3">
      <c r="A387" s="25"/>
      <c r="B387" s="16"/>
      <c r="C387" s="11"/>
      <c r="D387" s="7" t="s">
        <v>23</v>
      </c>
      <c r="E387" s="58" t="s">
        <v>52</v>
      </c>
      <c r="F387" s="64">
        <v>40</v>
      </c>
      <c r="G387" s="62">
        <v>3.08</v>
      </c>
      <c r="H387" s="62">
        <v>0.56000000000000005</v>
      </c>
      <c r="I387" s="62">
        <v>15.08</v>
      </c>
      <c r="J387" s="62">
        <v>94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375</v>
      </c>
      <c r="G391" s="21">
        <f>SUM(G384:G390)</f>
        <v>10.39</v>
      </c>
      <c r="H391" s="21">
        <f>SUM(H384:H390)</f>
        <v>10.17</v>
      </c>
      <c r="I391" s="21">
        <f>SUM(I384:I390)</f>
        <v>52.129999999999995</v>
      </c>
      <c r="J391" s="21">
        <f>SUM(J384:J390)</f>
        <v>358.03</v>
      </c>
      <c r="K391" s="27"/>
      <c r="L391" s="21">
        <f t="shared" ref="L391:L433" si="116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7">SUM(G392:G394)</f>
        <v>0</v>
      </c>
      <c r="H395" s="21">
        <f t="shared" si="117"/>
        <v>0</v>
      </c>
      <c r="I395" s="21">
        <f t="shared" si="117"/>
        <v>0</v>
      </c>
      <c r="J395" s="21">
        <f t="shared" si="117"/>
        <v>0</v>
      </c>
      <c r="K395" s="27"/>
      <c r="L395" s="21">
        <f t="shared" ref="L395" ca="1" si="118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6" x14ac:dyDescent="0.3">
      <c r="A397" s="25"/>
      <c r="B397" s="16"/>
      <c r="C397" s="11"/>
      <c r="D397" s="7" t="s">
        <v>28</v>
      </c>
      <c r="E397" s="58" t="s">
        <v>89</v>
      </c>
      <c r="F397" s="58">
        <v>200</v>
      </c>
      <c r="G397" s="59">
        <v>1.87</v>
      </c>
      <c r="H397" s="59">
        <v>3.11</v>
      </c>
      <c r="I397" s="59">
        <v>10.89</v>
      </c>
      <c r="J397" s="59">
        <v>79.03</v>
      </c>
      <c r="K397" s="52"/>
      <c r="L397" s="51"/>
    </row>
    <row r="398" spans="1:12" ht="15.6" x14ac:dyDescent="0.3">
      <c r="A398" s="25"/>
      <c r="B398" s="16"/>
      <c r="C398" s="11"/>
      <c r="D398" s="7" t="s">
        <v>29</v>
      </c>
      <c r="E398" s="60" t="s">
        <v>90</v>
      </c>
      <c r="F398" s="60">
        <v>90</v>
      </c>
      <c r="G398" s="61">
        <v>16.510000000000002</v>
      </c>
      <c r="H398" s="61">
        <v>10.28</v>
      </c>
      <c r="I398" s="61">
        <v>4.96</v>
      </c>
      <c r="J398" s="61">
        <v>178.41</v>
      </c>
      <c r="K398" s="52"/>
      <c r="L398" s="51"/>
    </row>
    <row r="399" spans="1:12" ht="15.6" x14ac:dyDescent="0.3">
      <c r="A399" s="25"/>
      <c r="B399" s="16"/>
      <c r="C399" s="11"/>
      <c r="D399" s="7" t="s">
        <v>30</v>
      </c>
      <c r="E399" s="58" t="s">
        <v>75</v>
      </c>
      <c r="F399" s="58">
        <v>150</v>
      </c>
      <c r="G399" s="59">
        <v>3.89</v>
      </c>
      <c r="H399" s="59">
        <v>5.09</v>
      </c>
      <c r="I399" s="59">
        <v>40.28</v>
      </c>
      <c r="J399" s="59">
        <v>225.18</v>
      </c>
      <c r="K399" s="52"/>
      <c r="L399" s="51"/>
    </row>
    <row r="400" spans="1:12" ht="15.6" x14ac:dyDescent="0.3">
      <c r="A400" s="25"/>
      <c r="B400" s="16"/>
      <c r="C400" s="11"/>
      <c r="D400" s="7" t="s">
        <v>31</v>
      </c>
      <c r="E400" s="58" t="s">
        <v>70</v>
      </c>
      <c r="F400" s="58">
        <v>180</v>
      </c>
      <c r="G400" s="59">
        <v>0.5</v>
      </c>
      <c r="H400" s="59">
        <v>0</v>
      </c>
      <c r="I400" s="59">
        <v>25.13</v>
      </c>
      <c r="J400" s="59">
        <v>103.44</v>
      </c>
      <c r="K400" s="52"/>
      <c r="L400" s="51"/>
    </row>
    <row r="401" spans="1:12" ht="15.6" x14ac:dyDescent="0.3">
      <c r="A401" s="25"/>
      <c r="B401" s="16"/>
      <c r="C401" s="11"/>
      <c r="D401" s="7" t="s">
        <v>32</v>
      </c>
      <c r="E401" s="58" t="s">
        <v>51</v>
      </c>
      <c r="F401" s="58">
        <v>50</v>
      </c>
      <c r="G401" s="59">
        <v>3.1</v>
      </c>
      <c r="H401" s="59">
        <v>0.6</v>
      </c>
      <c r="I401" s="59">
        <v>15.1</v>
      </c>
      <c r="J401" s="59">
        <v>130</v>
      </c>
      <c r="K401" s="52"/>
      <c r="L401" s="51"/>
    </row>
    <row r="402" spans="1:12" ht="15.6" x14ac:dyDescent="0.3">
      <c r="A402" s="25"/>
      <c r="B402" s="16"/>
      <c r="C402" s="11"/>
      <c r="D402" s="7" t="s">
        <v>33</v>
      </c>
      <c r="E402" s="58" t="s">
        <v>52</v>
      </c>
      <c r="F402" s="58">
        <v>60</v>
      </c>
      <c r="G402" s="59">
        <v>3.1</v>
      </c>
      <c r="H402" s="59">
        <v>0.7</v>
      </c>
      <c r="I402" s="59">
        <v>15.2</v>
      </c>
      <c r="J402" s="59">
        <v>141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:J405" si="119">SUM(G396:G404)</f>
        <v>28.970000000000006</v>
      </c>
      <c r="H405" s="21">
        <f t="shared" si="119"/>
        <v>19.779999999999998</v>
      </c>
      <c r="I405" s="21">
        <f t="shared" si="119"/>
        <v>111.56</v>
      </c>
      <c r="J405" s="21">
        <f t="shared" si="119"/>
        <v>857.06</v>
      </c>
      <c r="K405" s="27"/>
      <c r="L405" s="21">
        <f t="shared" ref="L405" ca="1" si="120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1">SUM(G406:G409)</f>
        <v>0</v>
      </c>
      <c r="H410" s="21">
        <f t="shared" si="121"/>
        <v>0</v>
      </c>
      <c r="I410" s="21">
        <f t="shared" si="121"/>
        <v>0</v>
      </c>
      <c r="J410" s="21">
        <f t="shared" si="121"/>
        <v>0</v>
      </c>
      <c r="K410" s="27"/>
      <c r="L410" s="21">
        <f t="shared" ref="L410" ca="1" si="122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3">SUM(G411:G416)</f>
        <v>0</v>
      </c>
      <c r="H417" s="21">
        <f t="shared" si="123"/>
        <v>0</v>
      </c>
      <c r="I417" s="21">
        <f t="shared" si="123"/>
        <v>0</v>
      </c>
      <c r="J417" s="21">
        <f t="shared" si="123"/>
        <v>0</v>
      </c>
      <c r="K417" s="27"/>
      <c r="L417" s="21">
        <f t="shared" ref="L417" ca="1" si="124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5">SUM(G418:G423)</f>
        <v>0</v>
      </c>
      <c r="H424" s="21">
        <f t="shared" si="125"/>
        <v>0</v>
      </c>
      <c r="I424" s="21">
        <f t="shared" si="125"/>
        <v>0</v>
      </c>
      <c r="J424" s="21">
        <f t="shared" si="125"/>
        <v>0</v>
      </c>
      <c r="K424" s="27"/>
      <c r="L424" s="21">
        <f t="shared" ref="L424" ca="1" si="126">SUM(L418:L426)</f>
        <v>0</v>
      </c>
    </row>
    <row r="425" spans="1:12" ht="15.75" customHeight="1" thickBot="1" x14ac:dyDescent="0.3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1105</v>
      </c>
      <c r="G425" s="34">
        <f t="shared" ref="G425:J425" si="127">G391+G395+G405+G410+G417+G424</f>
        <v>39.360000000000007</v>
      </c>
      <c r="H425" s="34">
        <f t="shared" si="127"/>
        <v>29.949999999999996</v>
      </c>
      <c r="I425" s="34">
        <f t="shared" si="127"/>
        <v>163.69</v>
      </c>
      <c r="J425" s="34">
        <f t="shared" si="127"/>
        <v>1215.0899999999999</v>
      </c>
      <c r="K425" s="35"/>
      <c r="L425" s="34">
        <f t="shared" ref="L425" ca="1" si="128">L391+L395+L405+L410+L417+L424</f>
        <v>0</v>
      </c>
    </row>
    <row r="426" spans="1:12" ht="15.6" x14ac:dyDescent="0.3">
      <c r="A426" s="22">
        <v>2</v>
      </c>
      <c r="B426" s="23">
        <v>4</v>
      </c>
      <c r="C426" s="24" t="s">
        <v>20</v>
      </c>
      <c r="D426" s="5" t="s">
        <v>21</v>
      </c>
      <c r="E426" s="58" t="s">
        <v>93</v>
      </c>
      <c r="F426" s="58">
        <v>155</v>
      </c>
      <c r="G426" s="59">
        <v>13.88</v>
      </c>
      <c r="H426" s="59">
        <v>21.47</v>
      </c>
      <c r="I426" s="59">
        <v>3.62</v>
      </c>
      <c r="J426" s="59">
        <v>263.08999999999997</v>
      </c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6" x14ac:dyDescent="0.3">
      <c r="A428" s="25"/>
      <c r="B428" s="16"/>
      <c r="C428" s="11"/>
      <c r="D428" s="7" t="s">
        <v>22</v>
      </c>
      <c r="E428" s="58" t="s">
        <v>94</v>
      </c>
      <c r="F428" s="58">
        <v>180</v>
      </c>
      <c r="G428" s="59">
        <v>2.79</v>
      </c>
      <c r="H428" s="59">
        <v>2.5499999999999998</v>
      </c>
      <c r="I428" s="59">
        <v>13.27</v>
      </c>
      <c r="J428" s="59">
        <v>78.599999999999994</v>
      </c>
      <c r="K428" s="52"/>
      <c r="L428" s="51"/>
    </row>
    <row r="429" spans="1:12" ht="15.6" x14ac:dyDescent="0.3">
      <c r="A429" s="25"/>
      <c r="B429" s="16"/>
      <c r="C429" s="11"/>
      <c r="D429" s="7" t="s">
        <v>23</v>
      </c>
      <c r="E429" s="58" t="s">
        <v>52</v>
      </c>
      <c r="F429" s="58">
        <v>40</v>
      </c>
      <c r="G429" s="59">
        <v>3.08</v>
      </c>
      <c r="H429" s="59">
        <v>0.56000000000000005</v>
      </c>
      <c r="I429" s="59">
        <v>15.08</v>
      </c>
      <c r="J429" s="59">
        <v>94</v>
      </c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375</v>
      </c>
      <c r="G433" s="21">
        <f t="shared" ref="G433:J433" si="129">SUM(G426:G432)</f>
        <v>19.75</v>
      </c>
      <c r="H433" s="21">
        <f t="shared" si="129"/>
        <v>24.58</v>
      </c>
      <c r="I433" s="21">
        <f t="shared" si="129"/>
        <v>31.97</v>
      </c>
      <c r="J433" s="21">
        <f t="shared" si="129"/>
        <v>435.68999999999994</v>
      </c>
      <c r="K433" s="27"/>
      <c r="L433" s="21">
        <f t="shared" si="116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0">SUM(G434:G436)</f>
        <v>0</v>
      </c>
      <c r="H437" s="21">
        <f t="shared" si="130"/>
        <v>0</v>
      </c>
      <c r="I437" s="21">
        <f t="shared" si="130"/>
        <v>0</v>
      </c>
      <c r="J437" s="21">
        <f t="shared" si="130"/>
        <v>0</v>
      </c>
      <c r="K437" s="27"/>
      <c r="L437" s="21">
        <f t="shared" ref="L437" ca="1" si="131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.6" x14ac:dyDescent="0.3">
      <c r="A439" s="25"/>
      <c r="B439" s="16"/>
      <c r="C439" s="11"/>
      <c r="D439" s="7" t="s">
        <v>28</v>
      </c>
      <c r="E439" s="58" t="s">
        <v>95</v>
      </c>
      <c r="F439" s="58">
        <v>200</v>
      </c>
      <c r="G439" s="59">
        <v>4.9800000000000004</v>
      </c>
      <c r="H439" s="59">
        <v>6.57</v>
      </c>
      <c r="I439" s="59">
        <v>14.71</v>
      </c>
      <c r="J439" s="59">
        <v>136.78</v>
      </c>
      <c r="K439" s="52"/>
      <c r="L439" s="51"/>
    </row>
    <row r="440" spans="1:12" ht="15.6" x14ac:dyDescent="0.3">
      <c r="A440" s="25"/>
      <c r="B440" s="16"/>
      <c r="C440" s="11"/>
      <c r="D440" s="7" t="s">
        <v>29</v>
      </c>
      <c r="E440" s="58" t="s">
        <v>96</v>
      </c>
      <c r="F440" s="58">
        <v>90</v>
      </c>
      <c r="G440" s="59">
        <v>13.27</v>
      </c>
      <c r="H440" s="59">
        <v>8.9499999999999993</v>
      </c>
      <c r="I440" s="59">
        <v>5.38</v>
      </c>
      <c r="J440" s="59">
        <v>155.26</v>
      </c>
      <c r="K440" s="52"/>
      <c r="L440" s="51"/>
    </row>
    <row r="441" spans="1:12" ht="15.6" x14ac:dyDescent="0.3">
      <c r="A441" s="25"/>
      <c r="B441" s="16"/>
      <c r="C441" s="11"/>
      <c r="D441" s="7" t="s">
        <v>30</v>
      </c>
      <c r="E441" s="58" t="s">
        <v>97</v>
      </c>
      <c r="F441" s="58">
        <v>150</v>
      </c>
      <c r="G441" s="59">
        <v>3.1949999999999998</v>
      </c>
      <c r="H441" s="59">
        <v>6.06</v>
      </c>
      <c r="I441" s="59">
        <v>23.3</v>
      </c>
      <c r="J441" s="59">
        <v>160.44999999999999</v>
      </c>
      <c r="K441" s="52"/>
      <c r="L441" s="51"/>
    </row>
    <row r="442" spans="1:12" ht="15.6" x14ac:dyDescent="0.3">
      <c r="A442" s="25"/>
      <c r="B442" s="16"/>
      <c r="C442" s="11"/>
      <c r="D442" s="7" t="s">
        <v>31</v>
      </c>
      <c r="E442" s="58" t="s">
        <v>65</v>
      </c>
      <c r="F442" s="58">
        <v>180</v>
      </c>
      <c r="G442" s="59">
        <v>7.0000000000000007E-2</v>
      </c>
      <c r="H442" s="59">
        <v>0.01</v>
      </c>
      <c r="I442" s="59">
        <v>15.31</v>
      </c>
      <c r="J442" s="59">
        <v>61.62</v>
      </c>
      <c r="K442" s="52"/>
      <c r="L442" s="51"/>
    </row>
    <row r="443" spans="1:12" ht="15.6" x14ac:dyDescent="0.3">
      <c r="A443" s="25"/>
      <c r="B443" s="16"/>
      <c r="C443" s="11"/>
      <c r="D443" s="7" t="s">
        <v>32</v>
      </c>
      <c r="E443" s="58" t="s">
        <v>51</v>
      </c>
      <c r="F443" s="58">
        <v>50</v>
      </c>
      <c r="G443" s="59">
        <v>3.1</v>
      </c>
      <c r="H443" s="59">
        <v>0.6</v>
      </c>
      <c r="I443" s="59">
        <v>15.1</v>
      </c>
      <c r="J443" s="59">
        <v>130</v>
      </c>
      <c r="K443" s="52"/>
      <c r="L443" s="51"/>
    </row>
    <row r="444" spans="1:12" ht="15.6" x14ac:dyDescent="0.3">
      <c r="A444" s="25"/>
      <c r="B444" s="16"/>
      <c r="C444" s="11"/>
      <c r="D444" s="7" t="s">
        <v>33</v>
      </c>
      <c r="E444" s="58" t="s">
        <v>52</v>
      </c>
      <c r="F444" s="58">
        <v>60</v>
      </c>
      <c r="G444" s="59">
        <v>3.1</v>
      </c>
      <c r="H444" s="59">
        <v>0.7</v>
      </c>
      <c r="I444" s="59">
        <v>15.2</v>
      </c>
      <c r="J444" s="59">
        <v>141</v>
      </c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:J447" si="132">SUM(G438:G446)</f>
        <v>27.715000000000003</v>
      </c>
      <c r="H447" s="21">
        <f t="shared" si="132"/>
        <v>22.89</v>
      </c>
      <c r="I447" s="21">
        <f t="shared" si="132"/>
        <v>89</v>
      </c>
      <c r="J447" s="21">
        <f t="shared" si="132"/>
        <v>785.1099999999999</v>
      </c>
      <c r="K447" s="27"/>
      <c r="L447" s="21">
        <f t="shared" ref="L447" ca="1" si="133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4">SUM(G448:G451)</f>
        <v>0</v>
      </c>
      <c r="H452" s="21">
        <f t="shared" si="134"/>
        <v>0</v>
      </c>
      <c r="I452" s="21">
        <f t="shared" si="134"/>
        <v>0</v>
      </c>
      <c r="J452" s="21">
        <f t="shared" si="134"/>
        <v>0</v>
      </c>
      <c r="K452" s="27"/>
      <c r="L452" s="21">
        <f t="shared" ref="L452" ca="1" si="135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6">SUM(G453:G458)</f>
        <v>0</v>
      </c>
      <c r="H459" s="21">
        <f t="shared" si="136"/>
        <v>0</v>
      </c>
      <c r="I459" s="21">
        <f t="shared" si="136"/>
        <v>0</v>
      </c>
      <c r="J459" s="21">
        <f t="shared" si="136"/>
        <v>0</v>
      </c>
      <c r="K459" s="27"/>
      <c r="L459" s="21">
        <f t="shared" ref="L459" ca="1" si="137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38">SUM(G460:G465)</f>
        <v>0</v>
      </c>
      <c r="H466" s="21">
        <f t="shared" si="138"/>
        <v>0</v>
      </c>
      <c r="I466" s="21">
        <f t="shared" si="138"/>
        <v>0</v>
      </c>
      <c r="J466" s="21">
        <f t="shared" si="138"/>
        <v>0</v>
      </c>
      <c r="K466" s="27"/>
      <c r="L466" s="21">
        <f t="shared" ref="L466" ca="1" si="139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1105</v>
      </c>
      <c r="G467" s="34">
        <f t="shared" ref="G467:J467" si="140">G433+G437+G447+G452+G459+G466</f>
        <v>47.465000000000003</v>
      </c>
      <c r="H467" s="34">
        <f t="shared" si="140"/>
        <v>47.47</v>
      </c>
      <c r="I467" s="34">
        <f t="shared" si="140"/>
        <v>120.97</v>
      </c>
      <c r="J467" s="34">
        <f t="shared" si="140"/>
        <v>1220.7999999999997</v>
      </c>
      <c r="K467" s="35"/>
      <c r="L467" s="34">
        <f t="shared" ref="L467" ca="1" si="141">L433+L437+L447+L452+L459+L466</f>
        <v>0</v>
      </c>
    </row>
    <row r="468" spans="1:12" ht="15.6" x14ac:dyDescent="0.3">
      <c r="A468" s="22">
        <v>2</v>
      </c>
      <c r="B468" s="23">
        <v>5</v>
      </c>
      <c r="C468" s="24" t="s">
        <v>20</v>
      </c>
      <c r="D468" s="5" t="s">
        <v>21</v>
      </c>
      <c r="E468" s="58" t="s">
        <v>91</v>
      </c>
      <c r="F468" s="58">
        <v>155</v>
      </c>
      <c r="G468" s="59">
        <v>4.58</v>
      </c>
      <c r="H468" s="59">
        <v>5.5</v>
      </c>
      <c r="I468" s="59">
        <v>25.98</v>
      </c>
      <c r="J468" s="59">
        <v>172.09</v>
      </c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6" x14ac:dyDescent="0.3">
      <c r="A470" s="25"/>
      <c r="B470" s="16"/>
      <c r="C470" s="11"/>
      <c r="D470" s="7" t="s">
        <v>22</v>
      </c>
      <c r="E470" s="58" t="s">
        <v>82</v>
      </c>
      <c r="F470" s="58">
        <v>180</v>
      </c>
      <c r="G470" s="59">
        <v>3.39</v>
      </c>
      <c r="H470" s="59">
        <v>3.54</v>
      </c>
      <c r="I470" s="59">
        <v>23.38</v>
      </c>
      <c r="J470" s="63">
        <v>138.66</v>
      </c>
      <c r="K470" s="52"/>
      <c r="L470" s="51"/>
    </row>
    <row r="471" spans="1:12" ht="15.6" x14ac:dyDescent="0.3">
      <c r="A471" s="25"/>
      <c r="B471" s="16"/>
      <c r="C471" s="11"/>
      <c r="D471" s="7" t="s">
        <v>23</v>
      </c>
      <c r="E471" s="58" t="s">
        <v>52</v>
      </c>
      <c r="F471" s="58">
        <v>40</v>
      </c>
      <c r="G471" s="59">
        <v>3.08</v>
      </c>
      <c r="H471" s="59">
        <v>0.56000000000000005</v>
      </c>
      <c r="I471" s="59">
        <v>15.08</v>
      </c>
      <c r="J471" s="59">
        <v>94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375</v>
      </c>
      <c r="G475" s="21">
        <f t="shared" ref="G475:J475" si="142">SUM(G468:G474)</f>
        <v>11.05</v>
      </c>
      <c r="H475" s="21">
        <f t="shared" si="142"/>
        <v>9.6</v>
      </c>
      <c r="I475" s="21">
        <f t="shared" si="142"/>
        <v>64.44</v>
      </c>
      <c r="J475" s="21">
        <f t="shared" si="142"/>
        <v>404.75</v>
      </c>
      <c r="K475" s="27"/>
      <c r="L475" s="21">
        <f t="shared" ref="L475:L517" si="14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4">SUM(G476:G478)</f>
        <v>0</v>
      </c>
      <c r="H479" s="21">
        <f t="shared" si="144"/>
        <v>0</v>
      </c>
      <c r="I479" s="21">
        <f t="shared" si="144"/>
        <v>0</v>
      </c>
      <c r="J479" s="21">
        <f t="shared" si="144"/>
        <v>0</v>
      </c>
      <c r="K479" s="27"/>
      <c r="L479" s="21">
        <f t="shared" ref="L479" ca="1" si="145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.6" x14ac:dyDescent="0.3">
      <c r="A481" s="25"/>
      <c r="B481" s="16"/>
      <c r="C481" s="11"/>
      <c r="D481" s="7" t="s">
        <v>28</v>
      </c>
      <c r="E481" s="58" t="s">
        <v>101</v>
      </c>
      <c r="F481" s="58">
        <v>200</v>
      </c>
      <c r="G481" s="59">
        <v>1.7</v>
      </c>
      <c r="H481" s="59">
        <v>5.0999999999999996</v>
      </c>
      <c r="I481" s="59">
        <v>8.5</v>
      </c>
      <c r="J481" s="59">
        <v>86.3</v>
      </c>
      <c r="K481" s="52"/>
      <c r="L481" s="51"/>
    </row>
    <row r="482" spans="1:12" ht="15.6" x14ac:dyDescent="0.3">
      <c r="A482" s="25"/>
      <c r="B482" s="16"/>
      <c r="C482" s="11"/>
      <c r="D482" s="7" t="s">
        <v>29</v>
      </c>
      <c r="E482" s="58" t="s">
        <v>83</v>
      </c>
      <c r="F482" s="58">
        <v>90</v>
      </c>
      <c r="G482" s="59">
        <v>25.94</v>
      </c>
      <c r="H482" s="59">
        <v>31.29</v>
      </c>
      <c r="I482" s="59">
        <v>4.09</v>
      </c>
      <c r="J482" s="59">
        <v>401.72</v>
      </c>
      <c r="K482" s="52"/>
      <c r="L482" s="51"/>
    </row>
    <row r="483" spans="1:12" ht="15.6" x14ac:dyDescent="0.3">
      <c r="A483" s="25"/>
      <c r="B483" s="16"/>
      <c r="C483" s="11"/>
      <c r="D483" s="7" t="s">
        <v>30</v>
      </c>
      <c r="E483" s="58" t="s">
        <v>108</v>
      </c>
      <c r="F483" s="58">
        <v>150</v>
      </c>
      <c r="G483" s="59">
        <v>8.73</v>
      </c>
      <c r="H483" s="59">
        <v>5.43</v>
      </c>
      <c r="I483" s="59">
        <v>45</v>
      </c>
      <c r="J483" s="59">
        <v>263.81</v>
      </c>
      <c r="K483" s="52"/>
      <c r="L483" s="51"/>
    </row>
    <row r="484" spans="1:12" ht="15.6" x14ac:dyDescent="0.3">
      <c r="A484" s="25"/>
      <c r="B484" s="16"/>
      <c r="C484" s="11"/>
      <c r="D484" s="7" t="s">
        <v>31</v>
      </c>
      <c r="E484" s="58" t="s">
        <v>99</v>
      </c>
      <c r="F484" s="58">
        <v>180</v>
      </c>
      <c r="G484" s="59">
        <v>0.5</v>
      </c>
      <c r="H484" s="59">
        <v>0</v>
      </c>
      <c r="I484" s="59">
        <v>25.13</v>
      </c>
      <c r="J484" s="59">
        <v>103.44</v>
      </c>
      <c r="K484" s="52"/>
      <c r="L484" s="51"/>
    </row>
    <row r="485" spans="1:12" ht="15.6" x14ac:dyDescent="0.3">
      <c r="A485" s="25"/>
      <c r="B485" s="16"/>
      <c r="C485" s="11"/>
      <c r="D485" s="7" t="s">
        <v>32</v>
      </c>
      <c r="E485" s="58" t="s">
        <v>52</v>
      </c>
      <c r="F485" s="58">
        <v>60</v>
      </c>
      <c r="G485" s="59">
        <v>3.1</v>
      </c>
      <c r="H485" s="59">
        <v>0.7</v>
      </c>
      <c r="I485" s="59">
        <v>15.2</v>
      </c>
      <c r="J485" s="59">
        <v>141</v>
      </c>
      <c r="K485" s="52"/>
      <c r="L485" s="51"/>
    </row>
    <row r="486" spans="1:12" ht="15.6" x14ac:dyDescent="0.3">
      <c r="A486" s="25"/>
      <c r="B486" s="16"/>
      <c r="C486" s="11"/>
      <c r="D486" s="7" t="s">
        <v>33</v>
      </c>
      <c r="E486" s="58" t="s">
        <v>51</v>
      </c>
      <c r="F486" s="58">
        <v>50</v>
      </c>
      <c r="G486" s="59">
        <v>3.1</v>
      </c>
      <c r="H486" s="59">
        <v>0.6</v>
      </c>
      <c r="I486" s="59">
        <v>15.1</v>
      </c>
      <c r="J486" s="59">
        <v>130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:J489" si="146">SUM(G480:G488)</f>
        <v>43.070000000000007</v>
      </c>
      <c r="H489" s="21">
        <f t="shared" si="146"/>
        <v>43.120000000000005</v>
      </c>
      <c r="I489" s="21">
        <f t="shared" si="146"/>
        <v>113.02</v>
      </c>
      <c r="J489" s="21">
        <f t="shared" si="146"/>
        <v>1126.27</v>
      </c>
      <c r="K489" s="27"/>
      <c r="L489" s="21">
        <f t="shared" ref="L489" ca="1" si="14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8">SUM(G490:G493)</f>
        <v>0</v>
      </c>
      <c r="H494" s="21">
        <f t="shared" si="148"/>
        <v>0</v>
      </c>
      <c r="I494" s="21">
        <f t="shared" si="148"/>
        <v>0</v>
      </c>
      <c r="J494" s="21">
        <f t="shared" si="148"/>
        <v>0</v>
      </c>
      <c r="K494" s="27"/>
      <c r="L494" s="21">
        <f t="shared" ref="L494" ca="1" si="149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0">SUM(G495:G500)</f>
        <v>0</v>
      </c>
      <c r="H501" s="21">
        <f t="shared" si="150"/>
        <v>0</v>
      </c>
      <c r="I501" s="21">
        <f t="shared" si="150"/>
        <v>0</v>
      </c>
      <c r="J501" s="21">
        <f t="shared" si="150"/>
        <v>0</v>
      </c>
      <c r="K501" s="27"/>
      <c r="L501" s="21">
        <f t="shared" ref="L501" ca="1" si="151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2">SUM(G502:G507)</f>
        <v>0</v>
      </c>
      <c r="H508" s="21">
        <f t="shared" si="152"/>
        <v>0</v>
      </c>
      <c r="I508" s="21">
        <f t="shared" si="152"/>
        <v>0</v>
      </c>
      <c r="J508" s="21">
        <f t="shared" si="152"/>
        <v>0</v>
      </c>
      <c r="K508" s="27"/>
      <c r="L508" s="21">
        <f t="shared" ref="L508" ca="1" si="153">SUM(L502:L510)</f>
        <v>0</v>
      </c>
    </row>
    <row r="509" spans="1:12" ht="15.75" customHeight="1" thickBot="1" x14ac:dyDescent="0.3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1105</v>
      </c>
      <c r="G509" s="34">
        <f t="shared" ref="G509:J509" si="154">G475+G479+G489+G494+G501+G508</f>
        <v>54.120000000000005</v>
      </c>
      <c r="H509" s="34">
        <f t="shared" si="154"/>
        <v>52.720000000000006</v>
      </c>
      <c r="I509" s="34">
        <f t="shared" si="154"/>
        <v>177.45999999999998</v>
      </c>
      <c r="J509" s="34">
        <f t="shared" si="154"/>
        <v>1531.02</v>
      </c>
      <c r="K509" s="35"/>
      <c r="L509" s="34">
        <f t="shared" ref="L509" ca="1" si="155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6">SUM(G510:G516)</f>
        <v>0</v>
      </c>
      <c r="H517" s="21">
        <f t="shared" si="156"/>
        <v>0</v>
      </c>
      <c r="I517" s="21">
        <f t="shared" si="156"/>
        <v>0</v>
      </c>
      <c r="J517" s="21">
        <f t="shared" si="156"/>
        <v>0</v>
      </c>
      <c r="K517" s="27"/>
      <c r="L517" s="21">
        <f t="shared" si="14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7">SUM(G518:G520)</f>
        <v>0</v>
      </c>
      <c r="H521" s="21">
        <f t="shared" si="157"/>
        <v>0</v>
      </c>
      <c r="I521" s="21">
        <f t="shared" si="157"/>
        <v>0</v>
      </c>
      <c r="J521" s="21">
        <f t="shared" si="157"/>
        <v>0</v>
      </c>
      <c r="K521" s="27"/>
      <c r="L521" s="21">
        <f t="shared" ref="L521" ca="1" si="158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59">SUM(G522:G530)</f>
        <v>0</v>
      </c>
      <c r="H531" s="21">
        <f t="shared" si="159"/>
        <v>0</v>
      </c>
      <c r="I531" s="21">
        <f t="shared" si="159"/>
        <v>0</v>
      </c>
      <c r="J531" s="21">
        <f t="shared" si="159"/>
        <v>0</v>
      </c>
      <c r="K531" s="27"/>
      <c r="L531" s="21">
        <f t="shared" ref="L531" ca="1" si="160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1">SUM(G532:G535)</f>
        <v>0</v>
      </c>
      <c r="H536" s="21">
        <f t="shared" si="161"/>
        <v>0</v>
      </c>
      <c r="I536" s="21">
        <f t="shared" si="161"/>
        <v>0</v>
      </c>
      <c r="J536" s="21">
        <f t="shared" si="161"/>
        <v>0</v>
      </c>
      <c r="K536" s="27"/>
      <c r="L536" s="21">
        <f t="shared" ref="L536" ca="1" si="162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3">SUM(G537:G542)</f>
        <v>0</v>
      </c>
      <c r="H543" s="21">
        <f t="shared" si="163"/>
        <v>0</v>
      </c>
      <c r="I543" s="21">
        <f t="shared" si="163"/>
        <v>0</v>
      </c>
      <c r="J543" s="21">
        <f t="shared" si="163"/>
        <v>0</v>
      </c>
      <c r="K543" s="27"/>
      <c r="L543" s="21">
        <f t="shared" ref="L543" ca="1" si="164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5">SUM(G544:G549)</f>
        <v>0</v>
      </c>
      <c r="H550" s="21">
        <f t="shared" si="165"/>
        <v>0</v>
      </c>
      <c r="I550" s="21">
        <f t="shared" si="165"/>
        <v>0</v>
      </c>
      <c r="J550" s="21">
        <f t="shared" si="165"/>
        <v>0</v>
      </c>
      <c r="K550" s="27"/>
      <c r="L550" s="21">
        <f t="shared" ref="L550" ca="1" si="166">SUM(L544:L552)</f>
        <v>0</v>
      </c>
    </row>
    <row r="551" spans="1:12" ht="15.75" customHeight="1" thickBot="1" x14ac:dyDescent="0.3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:J551" si="167">G517+G521+G531+G536+G543+G550</f>
        <v>0</v>
      </c>
      <c r="H551" s="34">
        <f t="shared" si="167"/>
        <v>0</v>
      </c>
      <c r="I551" s="34">
        <f t="shared" si="167"/>
        <v>0</v>
      </c>
      <c r="J551" s="34">
        <f t="shared" si="167"/>
        <v>0</v>
      </c>
      <c r="K551" s="35"/>
      <c r="L551" s="34">
        <f t="shared" ref="L551" ca="1" si="168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69">SUM(G552:G558)</f>
        <v>0</v>
      </c>
      <c r="H559" s="21">
        <f t="shared" si="169"/>
        <v>0</v>
      </c>
      <c r="I559" s="21">
        <f t="shared" si="169"/>
        <v>0</v>
      </c>
      <c r="J559" s="21">
        <f t="shared" si="169"/>
        <v>0</v>
      </c>
      <c r="K559" s="27"/>
      <c r="L559" s="21">
        <f t="shared" ref="L559" si="170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1">SUM(G560:G562)</f>
        <v>0</v>
      </c>
      <c r="H563" s="21">
        <f t="shared" si="171"/>
        <v>0</v>
      </c>
      <c r="I563" s="21">
        <f t="shared" si="171"/>
        <v>0</v>
      </c>
      <c r="J563" s="21">
        <f t="shared" si="171"/>
        <v>0</v>
      </c>
      <c r="K563" s="27"/>
      <c r="L563" s="21">
        <f t="shared" ref="L563" ca="1" si="172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3">SUM(G564:G572)</f>
        <v>0</v>
      </c>
      <c r="H573" s="21">
        <f t="shared" si="173"/>
        <v>0</v>
      </c>
      <c r="I573" s="21">
        <f t="shared" si="173"/>
        <v>0</v>
      </c>
      <c r="J573" s="21">
        <f t="shared" si="173"/>
        <v>0</v>
      </c>
      <c r="K573" s="27"/>
      <c r="L573" s="21">
        <f t="shared" ref="L573" ca="1" si="174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5">SUM(G574:G577)</f>
        <v>0</v>
      </c>
      <c r="H578" s="21">
        <f t="shared" si="175"/>
        <v>0</v>
      </c>
      <c r="I578" s="21">
        <f t="shared" si="175"/>
        <v>0</v>
      </c>
      <c r="J578" s="21">
        <f t="shared" si="175"/>
        <v>0</v>
      </c>
      <c r="K578" s="27"/>
      <c r="L578" s="21">
        <f t="shared" ref="L578" ca="1" si="176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7">SUM(G579:G584)</f>
        <v>0</v>
      </c>
      <c r="H585" s="21">
        <f t="shared" si="177"/>
        <v>0</v>
      </c>
      <c r="I585" s="21">
        <f t="shared" si="177"/>
        <v>0</v>
      </c>
      <c r="J585" s="21">
        <f t="shared" si="177"/>
        <v>0</v>
      </c>
      <c r="K585" s="27"/>
      <c r="L585" s="21">
        <f t="shared" ref="L585" ca="1" si="178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79">SUM(G586:G591)</f>
        <v>0</v>
      </c>
      <c r="H592" s="21">
        <f t="shared" si="179"/>
        <v>0</v>
      </c>
      <c r="I592" s="21">
        <f t="shared" si="179"/>
        <v>0</v>
      </c>
      <c r="J592" s="21">
        <f t="shared" si="179"/>
        <v>0</v>
      </c>
      <c r="K592" s="27"/>
      <c r="L592" s="21">
        <f t="shared" ref="L592" ca="1" si="180">SUM(L586:L594)</f>
        <v>0</v>
      </c>
    </row>
    <row r="593" spans="1:12" ht="15" thickBot="1" x14ac:dyDescent="0.3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:J593" si="181">G559+G563+G573+G578+G585+G592</f>
        <v>0</v>
      </c>
      <c r="H593" s="40">
        <f t="shared" si="181"/>
        <v>0</v>
      </c>
      <c r="I593" s="40">
        <f t="shared" si="181"/>
        <v>0</v>
      </c>
      <c r="J593" s="40">
        <f t="shared" si="181"/>
        <v>0</v>
      </c>
      <c r="K593" s="41"/>
      <c r="L593" s="34">
        <f ca="1">L559+L563+L573+L578+L585+L592</f>
        <v>0</v>
      </c>
    </row>
    <row r="594" spans="1:12" ht="13.8" thickBot="1" x14ac:dyDescent="0.3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1108.6363636363637</v>
      </c>
      <c r="G594" s="42">
        <f t="shared" ref="G594:L594" si="18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45.381545454545453</v>
      </c>
      <c r="H594" s="42">
        <f t="shared" si="182"/>
        <v>40.306363636363635</v>
      </c>
      <c r="I594" s="42">
        <f t="shared" si="182"/>
        <v>153.15545454545455</v>
      </c>
      <c r="J594" s="42">
        <f t="shared" si="182"/>
        <v>1271.9145454545453</v>
      </c>
      <c r="K594" s="42"/>
      <c r="L594" s="42" t="e">
        <f t="shared" ca="1" si="182"/>
        <v>#DIV/0!</v>
      </c>
    </row>
  </sheetData>
  <sheetProtection sheet="1" objects="1" scenarios="1"/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/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7.399999999999999" x14ac:dyDescent="0.25">
      <c r="A2" s="43" t="s">
        <v>6</v>
      </c>
      <c r="C2" s="2"/>
      <c r="G2" s="2" t="s">
        <v>18</v>
      </c>
      <c r="H2" s="73" t="s">
        <v>46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29</v>
      </c>
      <c r="I3" s="55">
        <v>1</v>
      </c>
      <c r="J3" s="56">
        <v>2024</v>
      </c>
      <c r="K3" s="1"/>
    </row>
    <row r="4" spans="1:12" ht="13.8" thickBot="1" x14ac:dyDescent="0.3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46.8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53</v>
      </c>
      <c r="F6" s="58">
        <v>155</v>
      </c>
      <c r="G6" s="59">
        <v>21.97</v>
      </c>
      <c r="H6" s="59">
        <v>9.11</v>
      </c>
      <c r="I6" s="59">
        <v>21.88</v>
      </c>
      <c r="J6" s="59">
        <v>257.32</v>
      </c>
      <c r="K6" s="60" t="s">
        <v>54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46.8" x14ac:dyDescent="0.3">
      <c r="A8" s="25"/>
      <c r="B8" s="16"/>
      <c r="C8" s="11"/>
      <c r="D8" s="7" t="s">
        <v>22</v>
      </c>
      <c r="E8" s="58" t="s">
        <v>50</v>
      </c>
      <c r="F8" s="58">
        <v>180</v>
      </c>
      <c r="G8" s="59">
        <v>0.108</v>
      </c>
      <c r="H8" s="59">
        <v>0</v>
      </c>
      <c r="I8" s="59">
        <v>10.85</v>
      </c>
      <c r="J8" s="59">
        <v>44</v>
      </c>
      <c r="K8" s="58" t="s">
        <v>55</v>
      </c>
      <c r="L8" s="51"/>
    </row>
    <row r="9" spans="1:12" ht="15.6" x14ac:dyDescent="0.3">
      <c r="A9" s="25"/>
      <c r="B9" s="16"/>
      <c r="C9" s="11"/>
      <c r="D9" s="7" t="s">
        <v>23</v>
      </c>
      <c r="E9" s="58" t="s">
        <v>52</v>
      </c>
      <c r="F9" s="58">
        <v>40</v>
      </c>
      <c r="G9" s="59">
        <v>3.08</v>
      </c>
      <c r="H9" s="59">
        <v>0.56000000000000005</v>
      </c>
      <c r="I9" s="59">
        <v>15.08</v>
      </c>
      <c r="J9" s="59">
        <v>94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25.158000000000001</v>
      </c>
      <c r="H13" s="21">
        <f t="shared" si="0"/>
        <v>9.67</v>
      </c>
      <c r="I13" s="21">
        <f t="shared" si="0"/>
        <v>47.809999999999995</v>
      </c>
      <c r="J13" s="21">
        <f t="shared" si="0"/>
        <v>395.32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46.8" x14ac:dyDescent="0.3">
      <c r="A19" s="25"/>
      <c r="B19" s="16"/>
      <c r="C19" s="11"/>
      <c r="D19" s="7" t="s">
        <v>28</v>
      </c>
      <c r="E19" s="58" t="s">
        <v>47</v>
      </c>
      <c r="F19" s="58">
        <v>200</v>
      </c>
      <c r="G19" s="59">
        <v>1.67</v>
      </c>
      <c r="H19" s="59">
        <v>5.0599999999999996</v>
      </c>
      <c r="I19" s="59">
        <v>8.51</v>
      </c>
      <c r="J19" s="59">
        <v>86.26</v>
      </c>
      <c r="K19" s="58" t="s">
        <v>56</v>
      </c>
      <c r="L19" s="51"/>
    </row>
    <row r="20" spans="1:12" ht="46.8" x14ac:dyDescent="0.3">
      <c r="A20" s="25"/>
      <c r="B20" s="16"/>
      <c r="C20" s="11"/>
      <c r="D20" s="7" t="s">
        <v>29</v>
      </c>
      <c r="E20" s="58" t="s">
        <v>48</v>
      </c>
      <c r="F20" s="58">
        <v>90</v>
      </c>
      <c r="G20" s="59">
        <v>8.25</v>
      </c>
      <c r="H20" s="59">
        <v>12.19</v>
      </c>
      <c r="I20" s="59">
        <v>8.5</v>
      </c>
      <c r="J20" s="59">
        <v>176.7</v>
      </c>
      <c r="K20" s="58" t="s">
        <v>57</v>
      </c>
      <c r="L20" s="51"/>
    </row>
    <row r="21" spans="1:12" ht="46.8" x14ac:dyDescent="0.3">
      <c r="A21" s="25"/>
      <c r="B21" s="16"/>
      <c r="C21" s="11"/>
      <c r="D21" s="7" t="s">
        <v>30</v>
      </c>
      <c r="E21" s="58" t="s">
        <v>49</v>
      </c>
      <c r="F21" s="58">
        <v>150</v>
      </c>
      <c r="G21" s="59">
        <v>9.27</v>
      </c>
      <c r="H21" s="59">
        <v>5.33</v>
      </c>
      <c r="I21" s="59">
        <v>36.869999999999997</v>
      </c>
      <c r="J21" s="59">
        <v>231.78</v>
      </c>
      <c r="K21" s="58" t="s">
        <v>58</v>
      </c>
      <c r="L21" s="51"/>
    </row>
    <row r="22" spans="1:12" ht="46.8" x14ac:dyDescent="0.3">
      <c r="A22" s="25"/>
      <c r="B22" s="16"/>
      <c r="C22" s="11"/>
      <c r="D22" s="7" t="s">
        <v>31</v>
      </c>
      <c r="E22" s="58" t="s">
        <v>50</v>
      </c>
      <c r="F22" s="58">
        <v>180</v>
      </c>
      <c r="G22" s="59">
        <v>0.108</v>
      </c>
      <c r="H22" s="59">
        <v>0</v>
      </c>
      <c r="I22" s="59">
        <v>10.85</v>
      </c>
      <c r="J22" s="59">
        <v>44</v>
      </c>
      <c r="K22" s="58" t="s">
        <v>55</v>
      </c>
      <c r="L22" s="51"/>
    </row>
    <row r="23" spans="1:12" ht="15.6" x14ac:dyDescent="0.3">
      <c r="A23" s="25"/>
      <c r="B23" s="16"/>
      <c r="C23" s="11"/>
      <c r="D23" s="7" t="s">
        <v>32</v>
      </c>
      <c r="E23" s="58" t="s">
        <v>51</v>
      </c>
      <c r="F23" s="58">
        <v>50</v>
      </c>
      <c r="G23" s="59">
        <v>3.1</v>
      </c>
      <c r="H23" s="59">
        <v>0.6</v>
      </c>
      <c r="I23" s="59">
        <v>15.1</v>
      </c>
      <c r="J23" s="59">
        <v>130</v>
      </c>
      <c r="K23" s="52"/>
      <c r="L23" s="51"/>
    </row>
    <row r="24" spans="1:12" ht="15.6" x14ac:dyDescent="0.3">
      <c r="A24" s="25"/>
      <c r="B24" s="16"/>
      <c r="C24" s="11"/>
      <c r="D24" s="7" t="s">
        <v>33</v>
      </c>
      <c r="E24" s="58" t="s">
        <v>52</v>
      </c>
      <c r="F24" s="58">
        <v>60</v>
      </c>
      <c r="G24" s="59">
        <v>3.1</v>
      </c>
      <c r="H24" s="59">
        <v>0.7</v>
      </c>
      <c r="I24" s="59">
        <v>15.2</v>
      </c>
      <c r="J24" s="59">
        <v>141</v>
      </c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25.498000000000001</v>
      </c>
      <c r="H27" s="21">
        <f t="shared" si="3"/>
        <v>23.88</v>
      </c>
      <c r="I27" s="21">
        <f t="shared" si="3"/>
        <v>95.029999999999987</v>
      </c>
      <c r="J27" s="21">
        <f t="shared" si="3"/>
        <v>809.74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1105</v>
      </c>
      <c r="G47" s="34">
        <f t="shared" ref="G47:J47" si="7">G13+G17+G27+G32+G39+G46</f>
        <v>50.656000000000006</v>
      </c>
      <c r="H47" s="34">
        <f t="shared" si="7"/>
        <v>33.549999999999997</v>
      </c>
      <c r="I47" s="34">
        <f t="shared" si="7"/>
        <v>142.83999999999997</v>
      </c>
      <c r="J47" s="34">
        <f t="shared" si="7"/>
        <v>1205.06</v>
      </c>
      <c r="K47" s="35"/>
      <c r="L47" s="34">
        <f ca="1">L13+L17+L27+L32+L39+L46</f>
        <v>0</v>
      </c>
    </row>
    <row r="48" spans="1:12" ht="46.8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58">
        <v>155</v>
      </c>
      <c r="G48" s="59">
        <v>4.6900000000000004</v>
      </c>
      <c r="H48" s="59">
        <v>6.09</v>
      </c>
      <c r="I48" s="59">
        <v>23.55</v>
      </c>
      <c r="J48" s="59">
        <v>168.2</v>
      </c>
      <c r="K48" s="58" t="s">
        <v>62</v>
      </c>
      <c r="L48" s="48"/>
    </row>
    <row r="49" spans="1:12" ht="14.4" x14ac:dyDescent="0.3">
      <c r="A49" s="15"/>
      <c r="B49" s="16"/>
      <c r="C49" s="11"/>
      <c r="D49" s="6"/>
      <c r="E49" s="52"/>
      <c r="F49" s="51"/>
      <c r="G49" s="51"/>
      <c r="H49" s="51"/>
      <c r="I49" s="51"/>
      <c r="J49" s="51"/>
      <c r="K49" s="52"/>
      <c r="L49" s="51"/>
    </row>
    <row r="50" spans="1:12" ht="46.8" x14ac:dyDescent="0.3">
      <c r="A50" s="15"/>
      <c r="B50" s="16"/>
      <c r="C50" s="11"/>
      <c r="D50" s="7" t="s">
        <v>22</v>
      </c>
      <c r="E50" s="58" t="s">
        <v>60</v>
      </c>
      <c r="F50" s="58">
        <v>180</v>
      </c>
      <c r="G50" s="59">
        <v>2.52</v>
      </c>
      <c r="H50" s="59">
        <v>2.87</v>
      </c>
      <c r="I50" s="59">
        <v>17.75</v>
      </c>
      <c r="J50" s="59">
        <v>106.93</v>
      </c>
      <c r="K50" s="58" t="s">
        <v>61</v>
      </c>
      <c r="L50" s="51"/>
    </row>
    <row r="51" spans="1:12" ht="15.6" x14ac:dyDescent="0.3">
      <c r="A51" s="15"/>
      <c r="B51" s="16"/>
      <c r="C51" s="11"/>
      <c r="D51" s="7" t="s">
        <v>23</v>
      </c>
      <c r="E51" s="58" t="s">
        <v>52</v>
      </c>
      <c r="F51" s="58">
        <v>40</v>
      </c>
      <c r="G51" s="59">
        <v>3.08</v>
      </c>
      <c r="H51" s="59">
        <v>0.56000000000000005</v>
      </c>
      <c r="I51" s="59">
        <v>15.08</v>
      </c>
      <c r="J51" s="59">
        <v>94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375</v>
      </c>
      <c r="G55" s="21">
        <f t="shared" ref="G55:J55" si="8">SUM(G48:G54)</f>
        <v>10.290000000000001</v>
      </c>
      <c r="H55" s="21">
        <f t="shared" si="8"/>
        <v>9.5200000000000014</v>
      </c>
      <c r="I55" s="21">
        <f t="shared" si="8"/>
        <v>56.379999999999995</v>
      </c>
      <c r="J55" s="21">
        <f t="shared" si="8"/>
        <v>369.13</v>
      </c>
      <c r="K55" s="27"/>
      <c r="L55" s="21">
        <f t="shared" ref="L55:L97" si="9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6" x14ac:dyDescent="0.3">
      <c r="A61" s="15"/>
      <c r="B61" s="16"/>
      <c r="C61" s="11"/>
      <c r="D61" s="7" t="s">
        <v>28</v>
      </c>
      <c r="E61" s="58" t="s">
        <v>63</v>
      </c>
      <c r="F61" s="58">
        <v>200</v>
      </c>
      <c r="G61" s="59">
        <v>1.52</v>
      </c>
      <c r="H61" s="59">
        <v>5.33</v>
      </c>
      <c r="I61" s="59">
        <v>8.65</v>
      </c>
      <c r="J61" s="59">
        <v>88.89</v>
      </c>
      <c r="K61" s="52"/>
      <c r="L61" s="51"/>
    </row>
    <row r="62" spans="1:12" ht="15.6" x14ac:dyDescent="0.3">
      <c r="A62" s="15"/>
      <c r="B62" s="16"/>
      <c r="C62" s="11"/>
      <c r="D62" s="7" t="s">
        <v>29</v>
      </c>
      <c r="E62" s="58" t="s">
        <v>64</v>
      </c>
      <c r="F62" s="58">
        <v>210</v>
      </c>
      <c r="G62" s="59">
        <v>24.33</v>
      </c>
      <c r="H62" s="59">
        <v>20.69</v>
      </c>
      <c r="I62" s="59">
        <v>33.71</v>
      </c>
      <c r="J62" s="59">
        <v>418.37</v>
      </c>
      <c r="K62" s="52"/>
      <c r="L62" s="51"/>
    </row>
    <row r="63" spans="1:12" ht="15.6" x14ac:dyDescent="0.3">
      <c r="A63" s="15"/>
      <c r="B63" s="16"/>
      <c r="C63" s="11"/>
      <c r="D63" s="7" t="s">
        <v>30</v>
      </c>
      <c r="E63" s="58" t="s">
        <v>65</v>
      </c>
      <c r="F63" s="58">
        <v>180</v>
      </c>
      <c r="G63" s="59">
        <v>7.0000000000000007E-2</v>
      </c>
      <c r="H63" s="59">
        <v>0.01</v>
      </c>
      <c r="I63" s="59">
        <v>15.31</v>
      </c>
      <c r="J63" s="59">
        <v>61.62</v>
      </c>
      <c r="K63" s="52"/>
      <c r="L63" s="51"/>
    </row>
    <row r="64" spans="1:12" ht="15.6" x14ac:dyDescent="0.3">
      <c r="A64" s="15"/>
      <c r="B64" s="16"/>
      <c r="C64" s="11"/>
      <c r="D64" s="7" t="s">
        <v>31</v>
      </c>
      <c r="E64" s="58" t="s">
        <v>51</v>
      </c>
      <c r="F64" s="58">
        <v>50</v>
      </c>
      <c r="G64" s="59">
        <v>3.1</v>
      </c>
      <c r="H64" s="59">
        <v>0.6</v>
      </c>
      <c r="I64" s="59">
        <v>15.1</v>
      </c>
      <c r="J64" s="59">
        <v>130</v>
      </c>
      <c r="K64" s="52"/>
      <c r="L64" s="51"/>
    </row>
    <row r="65" spans="1:12" ht="15.6" x14ac:dyDescent="0.3">
      <c r="A65" s="15"/>
      <c r="B65" s="16"/>
      <c r="C65" s="11"/>
      <c r="D65" s="7" t="s">
        <v>32</v>
      </c>
      <c r="E65" s="58" t="s">
        <v>52</v>
      </c>
      <c r="F65" s="58">
        <v>60</v>
      </c>
      <c r="G65" s="59">
        <v>3.1</v>
      </c>
      <c r="H65" s="59">
        <v>0.7</v>
      </c>
      <c r="I65" s="59">
        <v>15.2</v>
      </c>
      <c r="J65" s="59">
        <v>141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:J69" si="12">SUM(G60:G68)</f>
        <v>32.119999999999997</v>
      </c>
      <c r="H69" s="21">
        <f t="shared" si="12"/>
        <v>27.330000000000005</v>
      </c>
      <c r="I69" s="21">
        <f t="shared" si="12"/>
        <v>87.97</v>
      </c>
      <c r="J69" s="21">
        <f t="shared" si="12"/>
        <v>839.88</v>
      </c>
      <c r="K69" s="27"/>
      <c r="L69" s="21">
        <f t="shared" ref="L69" ca="1" si="13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3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1075</v>
      </c>
      <c r="G89" s="34">
        <f t="shared" ref="G89:J89" si="20">G55+G59+G69+G74+G81+G88</f>
        <v>42.41</v>
      </c>
      <c r="H89" s="34">
        <f t="shared" si="20"/>
        <v>36.850000000000009</v>
      </c>
      <c r="I89" s="34">
        <f t="shared" si="20"/>
        <v>144.35</v>
      </c>
      <c r="J89" s="34">
        <f t="shared" si="20"/>
        <v>1209.01</v>
      </c>
      <c r="K89" s="35"/>
      <c r="L89" s="34">
        <f t="shared" ref="L89" ca="1" si="21">L55+L59+L69+L74+L81+L88</f>
        <v>0</v>
      </c>
    </row>
    <row r="90" spans="1:12" ht="15.6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66</v>
      </c>
      <c r="F90" s="58">
        <v>155</v>
      </c>
      <c r="G90" s="59">
        <v>4.96</v>
      </c>
      <c r="H90" s="59">
        <v>6.3</v>
      </c>
      <c r="I90" s="59">
        <v>26.58</v>
      </c>
      <c r="J90" s="59">
        <v>182.65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6" x14ac:dyDescent="0.3">
      <c r="A92" s="25"/>
      <c r="B92" s="16"/>
      <c r="C92" s="11"/>
      <c r="D92" s="7" t="s">
        <v>22</v>
      </c>
      <c r="E92" s="58" t="s">
        <v>50</v>
      </c>
      <c r="F92" s="58">
        <v>180</v>
      </c>
      <c r="G92" s="59">
        <v>0.108</v>
      </c>
      <c r="H92" s="59">
        <v>0</v>
      </c>
      <c r="I92" s="59">
        <v>10.85</v>
      </c>
      <c r="J92" s="59">
        <v>44</v>
      </c>
      <c r="K92" s="52"/>
      <c r="L92" s="51"/>
    </row>
    <row r="93" spans="1:12" ht="15.6" x14ac:dyDescent="0.3">
      <c r="A93" s="25"/>
      <c r="B93" s="16"/>
      <c r="C93" s="11"/>
      <c r="D93" s="7" t="s">
        <v>23</v>
      </c>
      <c r="E93" s="58" t="s">
        <v>52</v>
      </c>
      <c r="F93" s="58">
        <v>40</v>
      </c>
      <c r="G93" s="59">
        <v>3.08</v>
      </c>
      <c r="H93" s="59">
        <v>0.56000000000000005</v>
      </c>
      <c r="I93" s="59">
        <v>15.08</v>
      </c>
      <c r="J93" s="59">
        <v>94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375</v>
      </c>
      <c r="G97" s="21">
        <f t="shared" ref="G97:J97" si="22">SUM(G90:G96)</f>
        <v>8.1479999999999997</v>
      </c>
      <c r="H97" s="21">
        <f t="shared" si="22"/>
        <v>6.8599999999999994</v>
      </c>
      <c r="I97" s="21">
        <f t="shared" si="22"/>
        <v>52.51</v>
      </c>
      <c r="J97" s="21">
        <f t="shared" si="22"/>
        <v>320.64999999999998</v>
      </c>
      <c r="K97" s="27"/>
      <c r="L97" s="21">
        <f t="shared" si="9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6" x14ac:dyDescent="0.3">
      <c r="A103" s="25"/>
      <c r="B103" s="16"/>
      <c r="C103" s="11"/>
      <c r="D103" s="7" t="s">
        <v>28</v>
      </c>
      <c r="E103" s="58" t="s">
        <v>67</v>
      </c>
      <c r="F103" s="58">
        <v>200</v>
      </c>
      <c r="G103" s="59">
        <v>4</v>
      </c>
      <c r="H103" s="59">
        <v>9</v>
      </c>
      <c r="I103" s="59">
        <v>25.9</v>
      </c>
      <c r="J103" s="59">
        <v>119.7</v>
      </c>
      <c r="K103" s="52"/>
      <c r="L103" s="51"/>
    </row>
    <row r="104" spans="1:12" ht="15.6" x14ac:dyDescent="0.3">
      <c r="A104" s="25"/>
      <c r="B104" s="16"/>
      <c r="C104" s="11"/>
      <c r="D104" s="7" t="s">
        <v>29</v>
      </c>
      <c r="E104" s="60" t="s">
        <v>68</v>
      </c>
      <c r="F104" s="60">
        <v>90</v>
      </c>
      <c r="G104" s="61">
        <v>12.43</v>
      </c>
      <c r="H104" s="61">
        <v>2.3199999999999998</v>
      </c>
      <c r="I104" s="61">
        <v>8.15</v>
      </c>
      <c r="J104" s="61">
        <v>103.12</v>
      </c>
      <c r="K104" s="52"/>
      <c r="L104" s="51"/>
    </row>
    <row r="105" spans="1:12" ht="15.6" x14ac:dyDescent="0.3">
      <c r="A105" s="25"/>
      <c r="B105" s="16"/>
      <c r="C105" s="11"/>
      <c r="D105" s="7" t="s">
        <v>30</v>
      </c>
      <c r="E105" s="58" t="s">
        <v>69</v>
      </c>
      <c r="F105" s="58">
        <v>150</v>
      </c>
      <c r="G105" s="59">
        <v>5.52</v>
      </c>
      <c r="H105" s="59">
        <v>5.3</v>
      </c>
      <c r="I105" s="59">
        <v>35.33</v>
      </c>
      <c r="J105" s="59">
        <v>211.1</v>
      </c>
      <c r="K105" s="52"/>
      <c r="L105" s="51"/>
    </row>
    <row r="106" spans="1:12" ht="15.6" x14ac:dyDescent="0.3">
      <c r="A106" s="25"/>
      <c r="B106" s="16"/>
      <c r="C106" s="11"/>
      <c r="D106" s="7" t="s">
        <v>31</v>
      </c>
      <c r="E106" s="58" t="s">
        <v>70</v>
      </c>
      <c r="F106" s="58">
        <v>180</v>
      </c>
      <c r="G106" s="59">
        <v>0.5</v>
      </c>
      <c r="H106" s="59">
        <v>0</v>
      </c>
      <c r="I106" s="59">
        <v>25.13</v>
      </c>
      <c r="J106" s="59">
        <v>103.44</v>
      </c>
      <c r="K106" s="52"/>
      <c r="L106" s="51"/>
    </row>
    <row r="107" spans="1:12" ht="15.6" x14ac:dyDescent="0.3">
      <c r="A107" s="25"/>
      <c r="B107" s="16"/>
      <c r="C107" s="11"/>
      <c r="D107" s="7" t="s">
        <v>32</v>
      </c>
      <c r="E107" s="58" t="s">
        <v>51</v>
      </c>
      <c r="F107" s="58">
        <v>50</v>
      </c>
      <c r="G107" s="59">
        <v>3.1</v>
      </c>
      <c r="H107" s="59">
        <v>0.6</v>
      </c>
      <c r="I107" s="59">
        <v>15.1</v>
      </c>
      <c r="J107" s="59">
        <v>130</v>
      </c>
      <c r="K107" s="52"/>
      <c r="L107" s="51"/>
    </row>
    <row r="108" spans="1:12" ht="15.6" x14ac:dyDescent="0.3">
      <c r="A108" s="25"/>
      <c r="B108" s="16"/>
      <c r="C108" s="11"/>
      <c r="D108" s="7" t="s">
        <v>33</v>
      </c>
      <c r="E108" s="58" t="s">
        <v>52</v>
      </c>
      <c r="F108" s="58">
        <v>60</v>
      </c>
      <c r="G108" s="59">
        <v>3.1</v>
      </c>
      <c r="H108" s="59">
        <v>0.7</v>
      </c>
      <c r="I108" s="59">
        <v>15.2</v>
      </c>
      <c r="J108" s="59">
        <v>141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:J111" si="25">SUM(G102:G110)</f>
        <v>28.650000000000002</v>
      </c>
      <c r="H111" s="21">
        <f t="shared" si="25"/>
        <v>17.920000000000002</v>
      </c>
      <c r="I111" s="21">
        <f t="shared" si="25"/>
        <v>124.80999999999999</v>
      </c>
      <c r="J111" s="21">
        <f t="shared" si="25"/>
        <v>808.3599999999999</v>
      </c>
      <c r="K111" s="27"/>
      <c r="L111" s="21">
        <f t="shared" ref="L111" ca="1" si="2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31">SUM(G124:G129)</f>
        <v>0</v>
      </c>
      <c r="H130" s="21">
        <f t="shared" si="31"/>
        <v>0</v>
      </c>
      <c r="I130" s="21">
        <f t="shared" ref="I130:J130" si="32">SUM(I124:I129)</f>
        <v>0</v>
      </c>
      <c r="J130" s="21">
        <f t="shared" si="32"/>
        <v>0</v>
      </c>
      <c r="K130" s="27"/>
      <c r="L130" s="21">
        <f t="shared" ref="L130" ca="1" si="33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1105</v>
      </c>
      <c r="G131" s="34">
        <f t="shared" ref="G131:J131" si="34">G97+G101+G111+G116+G123+G130</f>
        <v>36.798000000000002</v>
      </c>
      <c r="H131" s="34">
        <f t="shared" si="34"/>
        <v>24.78</v>
      </c>
      <c r="I131" s="34">
        <f t="shared" si="34"/>
        <v>177.32</v>
      </c>
      <c r="J131" s="34">
        <f t="shared" si="34"/>
        <v>1129.0099999999998</v>
      </c>
      <c r="K131" s="35"/>
      <c r="L131" s="34">
        <f t="shared" ref="L131" ca="1" si="35">L97+L101+L111+L116+L123+L130</f>
        <v>0</v>
      </c>
    </row>
    <row r="132" spans="1:12" ht="15.6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71</v>
      </c>
      <c r="F132" s="58">
        <v>200</v>
      </c>
      <c r="G132" s="59">
        <v>5.58</v>
      </c>
      <c r="H132" s="59">
        <v>6.12</v>
      </c>
      <c r="I132" s="59">
        <v>19.73</v>
      </c>
      <c r="J132" s="59">
        <v>156</v>
      </c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6" x14ac:dyDescent="0.3">
      <c r="A134" s="25"/>
      <c r="B134" s="16"/>
      <c r="C134" s="11"/>
      <c r="D134" s="7" t="s">
        <v>22</v>
      </c>
      <c r="E134" s="58" t="s">
        <v>72</v>
      </c>
      <c r="F134" s="58">
        <v>180</v>
      </c>
      <c r="G134" s="59">
        <v>1.23</v>
      </c>
      <c r="H134" s="59">
        <v>0</v>
      </c>
      <c r="I134" s="59">
        <v>26.14</v>
      </c>
      <c r="J134" s="59">
        <v>104.67</v>
      </c>
      <c r="K134" s="52"/>
      <c r="L134" s="51"/>
    </row>
    <row r="135" spans="1:12" ht="15.6" x14ac:dyDescent="0.3">
      <c r="A135" s="25"/>
      <c r="B135" s="16"/>
      <c r="C135" s="11"/>
      <c r="D135" s="7" t="s">
        <v>23</v>
      </c>
      <c r="E135" s="58" t="s">
        <v>52</v>
      </c>
      <c r="F135" s="58">
        <v>40</v>
      </c>
      <c r="G135" s="62">
        <v>3.08</v>
      </c>
      <c r="H135" s="62">
        <v>0.56000000000000005</v>
      </c>
      <c r="I135" s="62">
        <v>15.08</v>
      </c>
      <c r="J135" s="62">
        <v>94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420</v>
      </c>
      <c r="G139" s="21">
        <f t="shared" ref="G139:J139" si="36">SUM(G132:G138)</f>
        <v>9.89</v>
      </c>
      <c r="H139" s="21">
        <f t="shared" si="36"/>
        <v>6.68</v>
      </c>
      <c r="I139" s="21">
        <f t="shared" si="36"/>
        <v>60.95</v>
      </c>
      <c r="J139" s="21">
        <f t="shared" si="36"/>
        <v>354.67</v>
      </c>
      <c r="K139" s="27"/>
      <c r="L139" s="21">
        <f t="shared" ref="L139:L181" si="37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8">SUM(G140:G142)</f>
        <v>0</v>
      </c>
      <c r="H143" s="21">
        <f t="shared" si="38"/>
        <v>0</v>
      </c>
      <c r="I143" s="21">
        <f t="shared" si="38"/>
        <v>0</v>
      </c>
      <c r="J143" s="21">
        <f t="shared" si="38"/>
        <v>0</v>
      </c>
      <c r="K143" s="27"/>
      <c r="L143" s="21">
        <f t="shared" ref="L143" ca="1" si="39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6" x14ac:dyDescent="0.3">
      <c r="A145" s="25"/>
      <c r="B145" s="16"/>
      <c r="C145" s="11"/>
      <c r="D145" s="7" t="s">
        <v>28</v>
      </c>
      <c r="E145" s="58" t="s">
        <v>73</v>
      </c>
      <c r="F145" s="58">
        <v>200</v>
      </c>
      <c r="G145" s="59">
        <v>1.54</v>
      </c>
      <c r="H145" s="59">
        <v>2.2799999999999998</v>
      </c>
      <c r="I145" s="59">
        <v>10.07</v>
      </c>
      <c r="J145" s="59">
        <v>92.19</v>
      </c>
      <c r="K145" s="52"/>
      <c r="L145" s="51"/>
    </row>
    <row r="146" spans="1:12" ht="15.6" x14ac:dyDescent="0.3">
      <c r="A146" s="25"/>
      <c r="B146" s="16"/>
      <c r="C146" s="11"/>
      <c r="D146" s="7" t="s">
        <v>29</v>
      </c>
      <c r="E146" s="60" t="s">
        <v>74</v>
      </c>
      <c r="F146" s="60">
        <v>90</v>
      </c>
      <c r="G146" s="61">
        <v>29.58</v>
      </c>
      <c r="H146" s="61">
        <v>34.26</v>
      </c>
      <c r="I146" s="61">
        <v>2</v>
      </c>
      <c r="J146" s="61">
        <v>434.71</v>
      </c>
      <c r="K146" s="52"/>
      <c r="L146" s="51"/>
    </row>
    <row r="147" spans="1:12" ht="15.6" x14ac:dyDescent="0.3">
      <c r="A147" s="25"/>
      <c r="B147" s="16"/>
      <c r="C147" s="11"/>
      <c r="D147" s="7" t="s">
        <v>30</v>
      </c>
      <c r="E147" s="58" t="s">
        <v>75</v>
      </c>
      <c r="F147" s="58">
        <v>150</v>
      </c>
      <c r="G147" s="59">
        <v>3.89</v>
      </c>
      <c r="H147" s="59">
        <v>5.09</v>
      </c>
      <c r="I147" s="59">
        <v>40.28</v>
      </c>
      <c r="J147" s="59">
        <v>225.18</v>
      </c>
      <c r="K147" s="52"/>
      <c r="L147" s="51"/>
    </row>
    <row r="148" spans="1:12" ht="15.6" x14ac:dyDescent="0.3">
      <c r="A148" s="25"/>
      <c r="B148" s="16"/>
      <c r="C148" s="11"/>
      <c r="D148" s="7" t="s">
        <v>31</v>
      </c>
      <c r="E148" s="58" t="s">
        <v>50</v>
      </c>
      <c r="F148" s="58">
        <v>180</v>
      </c>
      <c r="G148" s="59">
        <v>0.108</v>
      </c>
      <c r="H148" s="59">
        <v>0</v>
      </c>
      <c r="I148" s="59">
        <v>10.85</v>
      </c>
      <c r="J148" s="59">
        <v>44</v>
      </c>
      <c r="K148" s="52"/>
      <c r="L148" s="51"/>
    </row>
    <row r="149" spans="1:12" ht="15.6" x14ac:dyDescent="0.3">
      <c r="A149" s="25"/>
      <c r="B149" s="16"/>
      <c r="C149" s="11"/>
      <c r="D149" s="7" t="s">
        <v>32</v>
      </c>
      <c r="E149" s="58" t="s">
        <v>51</v>
      </c>
      <c r="F149" s="58">
        <v>50</v>
      </c>
      <c r="G149" s="59">
        <v>3.1</v>
      </c>
      <c r="H149" s="59">
        <v>0.6</v>
      </c>
      <c r="I149" s="59">
        <v>15.1</v>
      </c>
      <c r="J149" s="59">
        <v>130</v>
      </c>
      <c r="K149" s="52"/>
      <c r="L149" s="51"/>
    </row>
    <row r="150" spans="1:12" ht="15.6" x14ac:dyDescent="0.3">
      <c r="A150" s="25"/>
      <c r="B150" s="16"/>
      <c r="C150" s="11"/>
      <c r="D150" s="7" t="s">
        <v>33</v>
      </c>
      <c r="E150" s="58" t="s">
        <v>52</v>
      </c>
      <c r="F150" s="58">
        <v>60</v>
      </c>
      <c r="G150" s="59">
        <v>3.1</v>
      </c>
      <c r="H150" s="59">
        <v>0.7</v>
      </c>
      <c r="I150" s="59">
        <v>15.2</v>
      </c>
      <c r="J150" s="59">
        <v>141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:J153" si="40">SUM(G144:G152)</f>
        <v>41.317999999999998</v>
      </c>
      <c r="H153" s="21">
        <f t="shared" si="40"/>
        <v>42.93</v>
      </c>
      <c r="I153" s="21">
        <f t="shared" si="40"/>
        <v>93.5</v>
      </c>
      <c r="J153" s="21">
        <f t="shared" si="40"/>
        <v>1067.08</v>
      </c>
      <c r="K153" s="27"/>
      <c r="L153" s="21">
        <f t="shared" ref="L153" ca="1" si="4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2">SUM(G154:G157)</f>
        <v>0</v>
      </c>
      <c r="H158" s="21">
        <f t="shared" si="42"/>
        <v>0</v>
      </c>
      <c r="I158" s="21">
        <f t="shared" si="42"/>
        <v>0</v>
      </c>
      <c r="J158" s="21">
        <f t="shared" si="42"/>
        <v>0</v>
      </c>
      <c r="K158" s="27"/>
      <c r="L158" s="21">
        <f t="shared" ref="L158" ca="1" si="43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4">SUM(G159:G164)</f>
        <v>0</v>
      </c>
      <c r="H165" s="21">
        <f t="shared" si="44"/>
        <v>0</v>
      </c>
      <c r="I165" s="21">
        <f t="shared" si="44"/>
        <v>0</v>
      </c>
      <c r="J165" s="21">
        <f t="shared" si="44"/>
        <v>0</v>
      </c>
      <c r="K165" s="27"/>
      <c r="L165" s="21">
        <f t="shared" ref="L165" ca="1" si="45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6">SUM(G166:G171)</f>
        <v>0</v>
      </c>
      <c r="H172" s="21">
        <f t="shared" si="46"/>
        <v>0</v>
      </c>
      <c r="I172" s="21">
        <f t="shared" si="46"/>
        <v>0</v>
      </c>
      <c r="J172" s="21">
        <f t="shared" si="46"/>
        <v>0</v>
      </c>
      <c r="K172" s="27"/>
      <c r="L172" s="21">
        <f t="shared" ref="L172" ca="1" si="47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1150</v>
      </c>
      <c r="G173" s="34">
        <f t="shared" ref="G173:J173" si="48">G139+G143+G153+G158+G165+G172</f>
        <v>51.207999999999998</v>
      </c>
      <c r="H173" s="34">
        <f t="shared" si="48"/>
        <v>49.61</v>
      </c>
      <c r="I173" s="34">
        <f t="shared" si="48"/>
        <v>154.44999999999999</v>
      </c>
      <c r="J173" s="34">
        <f t="shared" si="48"/>
        <v>1421.75</v>
      </c>
      <c r="K173" s="35"/>
      <c r="L173" s="34">
        <f t="shared" ref="L173" ca="1" si="49">L139+L143+L153+L158+L165+L172</f>
        <v>0</v>
      </c>
    </row>
    <row r="174" spans="1:12" ht="15.6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76</v>
      </c>
      <c r="F174" s="58">
        <v>155</v>
      </c>
      <c r="G174" s="59">
        <v>6.02</v>
      </c>
      <c r="H174" s="59">
        <v>6.22</v>
      </c>
      <c r="I174" s="59">
        <v>26.6</v>
      </c>
      <c r="J174" s="59">
        <v>186.49</v>
      </c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6" x14ac:dyDescent="0.3">
      <c r="A176" s="25"/>
      <c r="B176" s="16"/>
      <c r="C176" s="11"/>
      <c r="D176" s="7" t="s">
        <v>22</v>
      </c>
      <c r="E176" s="58" t="s">
        <v>50</v>
      </c>
      <c r="F176" s="58">
        <v>180</v>
      </c>
      <c r="G176" s="59">
        <v>0.108</v>
      </c>
      <c r="H176" s="59">
        <v>0</v>
      </c>
      <c r="I176" s="59">
        <v>10.85</v>
      </c>
      <c r="J176" s="59">
        <v>44</v>
      </c>
      <c r="K176" s="52"/>
      <c r="L176" s="51"/>
    </row>
    <row r="177" spans="1:12" ht="15.6" x14ac:dyDescent="0.3">
      <c r="A177" s="25"/>
      <c r="B177" s="16"/>
      <c r="C177" s="11"/>
      <c r="D177" s="7" t="s">
        <v>23</v>
      </c>
      <c r="E177" s="58" t="s">
        <v>52</v>
      </c>
      <c r="F177" s="58">
        <v>40</v>
      </c>
      <c r="G177" s="59">
        <v>3.08</v>
      </c>
      <c r="H177" s="59">
        <v>0.56000000000000005</v>
      </c>
      <c r="I177" s="59">
        <v>15.08</v>
      </c>
      <c r="J177" s="59">
        <v>94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375</v>
      </c>
      <c r="G181" s="21">
        <f t="shared" ref="G181:J181" si="50">SUM(G174:G180)</f>
        <v>9.2079999999999984</v>
      </c>
      <c r="H181" s="21">
        <f t="shared" si="50"/>
        <v>6.7799999999999994</v>
      </c>
      <c r="I181" s="21">
        <f t="shared" si="50"/>
        <v>52.53</v>
      </c>
      <c r="J181" s="21">
        <f t="shared" si="50"/>
        <v>324.49</v>
      </c>
      <c r="K181" s="27"/>
      <c r="L181" s="21">
        <f t="shared" si="37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1">SUM(G182:G184)</f>
        <v>0</v>
      </c>
      <c r="H185" s="21">
        <f t="shared" si="51"/>
        <v>0</v>
      </c>
      <c r="I185" s="21">
        <f t="shared" si="51"/>
        <v>0</v>
      </c>
      <c r="J185" s="21">
        <f t="shared" si="51"/>
        <v>0</v>
      </c>
      <c r="K185" s="27"/>
      <c r="L185" s="21">
        <f t="shared" ref="L185" ca="1" si="52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.6" x14ac:dyDescent="0.3">
      <c r="A187" s="25"/>
      <c r="B187" s="16"/>
      <c r="C187" s="11"/>
      <c r="D187" s="7" t="s">
        <v>28</v>
      </c>
      <c r="E187" s="58" t="s">
        <v>77</v>
      </c>
      <c r="F187" s="58">
        <v>200</v>
      </c>
      <c r="G187" s="59">
        <v>2.2599999999999998</v>
      </c>
      <c r="H187" s="59">
        <v>2.29</v>
      </c>
      <c r="I187" s="59">
        <v>17.41</v>
      </c>
      <c r="J187" s="59">
        <v>99.27</v>
      </c>
      <c r="K187" s="52"/>
      <c r="L187" s="51"/>
    </row>
    <row r="188" spans="1:12" ht="15.6" x14ac:dyDescent="0.3">
      <c r="A188" s="25"/>
      <c r="B188" s="16"/>
      <c r="C188" s="11"/>
      <c r="D188" s="7" t="s">
        <v>29</v>
      </c>
      <c r="E188" s="58" t="s">
        <v>78</v>
      </c>
      <c r="F188" s="58">
        <v>90</v>
      </c>
      <c r="G188" s="59">
        <v>7.94</v>
      </c>
      <c r="H188" s="59">
        <v>19.25</v>
      </c>
      <c r="I188" s="59">
        <v>1.31</v>
      </c>
      <c r="J188" s="59">
        <v>215.66</v>
      </c>
      <c r="K188" s="52"/>
      <c r="L188" s="51"/>
    </row>
    <row r="189" spans="1:12" ht="31.2" x14ac:dyDescent="0.3">
      <c r="A189" s="25"/>
      <c r="B189" s="16"/>
      <c r="C189" s="11"/>
      <c r="D189" s="7" t="s">
        <v>30</v>
      </c>
      <c r="E189" s="58" t="s">
        <v>79</v>
      </c>
      <c r="F189" s="58">
        <v>200</v>
      </c>
      <c r="G189" s="59">
        <v>3.6</v>
      </c>
      <c r="H189" s="59">
        <v>5.47</v>
      </c>
      <c r="I189" s="59">
        <v>21.79</v>
      </c>
      <c r="J189" s="59">
        <v>145.96</v>
      </c>
      <c r="K189" s="52"/>
      <c r="L189" s="51"/>
    </row>
    <row r="190" spans="1:12" ht="15.6" x14ac:dyDescent="0.3">
      <c r="A190" s="25"/>
      <c r="B190" s="16"/>
      <c r="C190" s="11"/>
      <c r="D190" s="7" t="s">
        <v>31</v>
      </c>
      <c r="E190" s="58" t="s">
        <v>80</v>
      </c>
      <c r="F190" s="58">
        <v>180</v>
      </c>
      <c r="G190" s="59">
        <v>0.23</v>
      </c>
      <c r="H190" s="59">
        <v>0.23</v>
      </c>
      <c r="I190" s="59">
        <v>22.84</v>
      </c>
      <c r="J190" s="59">
        <v>93.75</v>
      </c>
      <c r="K190" s="52"/>
      <c r="L190" s="51"/>
    </row>
    <row r="191" spans="1:12" ht="15.6" x14ac:dyDescent="0.3">
      <c r="A191" s="25"/>
      <c r="B191" s="16"/>
      <c r="C191" s="11"/>
      <c r="D191" s="7" t="s">
        <v>32</v>
      </c>
      <c r="E191" s="58" t="s">
        <v>51</v>
      </c>
      <c r="F191" s="58">
        <v>40</v>
      </c>
      <c r="G191" s="59">
        <v>3.1</v>
      </c>
      <c r="H191" s="59">
        <v>0.6</v>
      </c>
      <c r="I191" s="59">
        <v>15.1</v>
      </c>
      <c r="J191" s="59">
        <v>94</v>
      </c>
      <c r="K191" s="52"/>
      <c r="L191" s="51"/>
    </row>
    <row r="192" spans="1:12" ht="15.6" x14ac:dyDescent="0.3">
      <c r="A192" s="25"/>
      <c r="B192" s="16"/>
      <c r="C192" s="11"/>
      <c r="D192" s="7" t="s">
        <v>33</v>
      </c>
      <c r="E192" s="58" t="s">
        <v>52</v>
      </c>
      <c r="F192" s="58">
        <v>40</v>
      </c>
      <c r="G192" s="59">
        <v>3.1</v>
      </c>
      <c r="H192" s="59">
        <v>0.7</v>
      </c>
      <c r="I192" s="59">
        <v>15.2</v>
      </c>
      <c r="J192" s="59">
        <v>81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:J195" si="53">SUM(G186:G194)</f>
        <v>20.23</v>
      </c>
      <c r="H195" s="21">
        <f t="shared" si="53"/>
        <v>28.54</v>
      </c>
      <c r="I195" s="21">
        <f t="shared" si="53"/>
        <v>93.649999999999991</v>
      </c>
      <c r="J195" s="21">
        <f t="shared" si="53"/>
        <v>729.64</v>
      </c>
      <c r="K195" s="27"/>
      <c r="L195" s="21">
        <f t="shared" ref="L195" ca="1" si="54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5">SUM(G196:G199)</f>
        <v>0</v>
      </c>
      <c r="H200" s="21">
        <f t="shared" si="55"/>
        <v>0</v>
      </c>
      <c r="I200" s="21">
        <f t="shared" si="55"/>
        <v>0</v>
      </c>
      <c r="J200" s="21">
        <f t="shared" si="55"/>
        <v>0</v>
      </c>
      <c r="K200" s="27"/>
      <c r="L200" s="21">
        <f t="shared" ref="L200" ca="1" si="56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7">SUM(G201:G206)</f>
        <v>0</v>
      </c>
      <c r="H207" s="21">
        <f t="shared" si="57"/>
        <v>0</v>
      </c>
      <c r="I207" s="21">
        <f t="shared" si="57"/>
        <v>0</v>
      </c>
      <c r="J207" s="21">
        <f t="shared" si="57"/>
        <v>0</v>
      </c>
      <c r="K207" s="27"/>
      <c r="L207" s="21">
        <f t="shared" ref="L207" ca="1" si="58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59">SUM(G208:G213)</f>
        <v>0</v>
      </c>
      <c r="H214" s="21">
        <f t="shared" si="59"/>
        <v>0</v>
      </c>
      <c r="I214" s="21">
        <f t="shared" si="59"/>
        <v>0</v>
      </c>
      <c r="J214" s="21">
        <f t="shared" si="59"/>
        <v>0</v>
      </c>
      <c r="K214" s="27"/>
      <c r="L214" s="21">
        <f t="shared" ref="L214" ca="1" si="60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1125</v>
      </c>
      <c r="G215" s="34">
        <f t="shared" ref="G215:J215" si="61">G181+G185+G195+G200+G207+G214</f>
        <v>29.437999999999999</v>
      </c>
      <c r="H215" s="34">
        <f t="shared" si="61"/>
        <v>35.32</v>
      </c>
      <c r="I215" s="34">
        <f t="shared" si="61"/>
        <v>146.18</v>
      </c>
      <c r="J215" s="34">
        <f t="shared" si="61"/>
        <v>1054.1300000000001</v>
      </c>
      <c r="K215" s="35"/>
      <c r="L215" s="34">
        <f t="shared" ref="L215" ca="1" si="62">L181+L185+L195+L200+L207+L214</f>
        <v>0</v>
      </c>
    </row>
    <row r="216" spans="1:12" ht="15.6" x14ac:dyDescent="0.3">
      <c r="A216" s="22">
        <v>1</v>
      </c>
      <c r="B216" s="23">
        <v>6</v>
      </c>
      <c r="C216" s="24" t="s">
        <v>20</v>
      </c>
      <c r="D216" s="5" t="s">
        <v>21</v>
      </c>
      <c r="E216" s="58" t="s">
        <v>81</v>
      </c>
      <c r="F216" s="58">
        <v>155</v>
      </c>
      <c r="G216" s="59">
        <v>3.9</v>
      </c>
      <c r="H216" s="59">
        <v>4.97</v>
      </c>
      <c r="I216" s="59">
        <v>24.7</v>
      </c>
      <c r="J216" s="59">
        <v>159.19999999999999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6" x14ac:dyDescent="0.3">
      <c r="A218" s="25"/>
      <c r="B218" s="16"/>
      <c r="C218" s="11"/>
      <c r="D218" s="7" t="s">
        <v>22</v>
      </c>
      <c r="E218" s="58" t="s">
        <v>82</v>
      </c>
      <c r="F218" s="58">
        <v>180</v>
      </c>
      <c r="G218" s="59">
        <v>3.39</v>
      </c>
      <c r="H218" s="59">
        <v>3.54</v>
      </c>
      <c r="I218" s="59">
        <v>23.38</v>
      </c>
      <c r="J218" s="63">
        <v>138.66</v>
      </c>
      <c r="K218" s="52"/>
      <c r="L218" s="51"/>
    </row>
    <row r="219" spans="1:12" ht="15.6" x14ac:dyDescent="0.3">
      <c r="A219" s="25"/>
      <c r="B219" s="16"/>
      <c r="C219" s="11"/>
      <c r="D219" s="7" t="s">
        <v>23</v>
      </c>
      <c r="E219" s="58" t="s">
        <v>52</v>
      </c>
      <c r="F219" s="58">
        <v>40</v>
      </c>
      <c r="G219" s="59">
        <v>3.08</v>
      </c>
      <c r="H219" s="59">
        <v>0.56000000000000005</v>
      </c>
      <c r="I219" s="59">
        <v>15.08</v>
      </c>
      <c r="J219" s="59">
        <v>94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375</v>
      </c>
      <c r="G223" s="21">
        <f t="shared" ref="G223:J223" si="63">SUM(G216:G222)</f>
        <v>10.370000000000001</v>
      </c>
      <c r="H223" s="21">
        <f t="shared" si="63"/>
        <v>9.07</v>
      </c>
      <c r="I223" s="21">
        <f t="shared" si="63"/>
        <v>63.16</v>
      </c>
      <c r="J223" s="21">
        <f t="shared" si="63"/>
        <v>391.86</v>
      </c>
      <c r="K223" s="27"/>
      <c r="L223" s="21">
        <f t="shared" ref="L223:L265" si="64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5">SUM(G224:G226)</f>
        <v>0</v>
      </c>
      <c r="H227" s="21">
        <f t="shared" si="65"/>
        <v>0</v>
      </c>
      <c r="I227" s="21">
        <f t="shared" si="65"/>
        <v>0</v>
      </c>
      <c r="J227" s="21">
        <f t="shared" si="65"/>
        <v>0</v>
      </c>
      <c r="K227" s="27"/>
      <c r="L227" s="21">
        <f t="shared" ref="L227" ca="1" si="66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6" x14ac:dyDescent="0.3">
      <c r="A229" s="25"/>
      <c r="B229" s="16"/>
      <c r="C229" s="11"/>
      <c r="D229" s="7" t="s">
        <v>28</v>
      </c>
      <c r="E229" s="58" t="s">
        <v>63</v>
      </c>
      <c r="F229" s="58">
        <v>200</v>
      </c>
      <c r="G229" s="59">
        <v>1.52</v>
      </c>
      <c r="H229" s="59">
        <v>5.33</v>
      </c>
      <c r="I229" s="59">
        <v>8.65</v>
      </c>
      <c r="J229" s="59">
        <v>88.89</v>
      </c>
      <c r="K229" s="52"/>
      <c r="L229" s="51"/>
    </row>
    <row r="230" spans="1:12" ht="15.6" x14ac:dyDescent="0.3">
      <c r="A230" s="25"/>
      <c r="B230" s="16"/>
      <c r="C230" s="11"/>
      <c r="D230" s="7" t="s">
        <v>29</v>
      </c>
      <c r="E230" s="58" t="s">
        <v>83</v>
      </c>
      <c r="F230" s="58">
        <v>90</v>
      </c>
      <c r="G230" s="59">
        <v>25.94</v>
      </c>
      <c r="H230" s="59">
        <v>31.29</v>
      </c>
      <c r="I230" s="59">
        <v>4.09</v>
      </c>
      <c r="J230" s="59">
        <v>401.72</v>
      </c>
      <c r="K230" s="52"/>
      <c r="L230" s="51"/>
    </row>
    <row r="231" spans="1:12" ht="15.6" x14ac:dyDescent="0.3">
      <c r="A231" s="25"/>
      <c r="B231" s="16"/>
      <c r="C231" s="11"/>
      <c r="D231" s="7" t="s">
        <v>30</v>
      </c>
      <c r="E231" s="58" t="s">
        <v>69</v>
      </c>
      <c r="F231" s="58">
        <v>150</v>
      </c>
      <c r="G231" s="59">
        <v>5.52</v>
      </c>
      <c r="H231" s="59">
        <v>5.3</v>
      </c>
      <c r="I231" s="59">
        <v>35.33</v>
      </c>
      <c r="J231" s="59">
        <v>211.1</v>
      </c>
      <c r="K231" s="52"/>
      <c r="L231" s="51"/>
    </row>
    <row r="232" spans="1:12" ht="15.6" x14ac:dyDescent="0.3">
      <c r="A232" s="25"/>
      <c r="B232" s="16"/>
      <c r="C232" s="11"/>
      <c r="D232" s="7" t="s">
        <v>31</v>
      </c>
      <c r="E232" s="58" t="s">
        <v>50</v>
      </c>
      <c r="F232" s="58">
        <v>180</v>
      </c>
      <c r="G232" s="59">
        <v>0.108</v>
      </c>
      <c r="H232" s="59">
        <v>0</v>
      </c>
      <c r="I232" s="59">
        <v>10.85</v>
      </c>
      <c r="J232" s="59">
        <v>44</v>
      </c>
      <c r="K232" s="52"/>
      <c r="L232" s="51"/>
    </row>
    <row r="233" spans="1:12" ht="15.6" x14ac:dyDescent="0.3">
      <c r="A233" s="25"/>
      <c r="B233" s="16"/>
      <c r="C233" s="11"/>
      <c r="D233" s="7" t="s">
        <v>32</v>
      </c>
      <c r="E233" s="58" t="s">
        <v>51</v>
      </c>
      <c r="F233" s="58">
        <v>50</v>
      </c>
      <c r="G233" s="59">
        <v>3.1</v>
      </c>
      <c r="H233" s="59">
        <v>0.6</v>
      </c>
      <c r="I233" s="59">
        <v>15.1</v>
      </c>
      <c r="J233" s="59">
        <v>130</v>
      </c>
      <c r="K233" s="52"/>
      <c r="L233" s="51"/>
    </row>
    <row r="234" spans="1:12" ht="15.6" x14ac:dyDescent="0.3">
      <c r="A234" s="25"/>
      <c r="B234" s="16"/>
      <c r="C234" s="11"/>
      <c r="D234" s="7" t="s">
        <v>33</v>
      </c>
      <c r="E234" s="58" t="s">
        <v>52</v>
      </c>
      <c r="F234" s="58">
        <v>60</v>
      </c>
      <c r="G234" s="59">
        <v>3.1</v>
      </c>
      <c r="H234" s="59">
        <v>0.7</v>
      </c>
      <c r="I234" s="59">
        <v>15.2</v>
      </c>
      <c r="J234" s="59">
        <v>141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:J237" si="67">SUM(G228:G236)</f>
        <v>39.288000000000004</v>
      </c>
      <c r="H237" s="21">
        <f t="shared" si="67"/>
        <v>43.22</v>
      </c>
      <c r="I237" s="21">
        <f t="shared" si="67"/>
        <v>89.22</v>
      </c>
      <c r="J237" s="21">
        <f t="shared" si="67"/>
        <v>1016.71</v>
      </c>
      <c r="K237" s="27"/>
      <c r="L237" s="21">
        <f t="shared" ref="L237" ca="1" si="68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69">SUM(G238:G241)</f>
        <v>0</v>
      </c>
      <c r="H242" s="21">
        <f t="shared" si="69"/>
        <v>0</v>
      </c>
      <c r="I242" s="21">
        <f t="shared" si="69"/>
        <v>0</v>
      </c>
      <c r="J242" s="21">
        <f t="shared" si="69"/>
        <v>0</v>
      </c>
      <c r="K242" s="27"/>
      <c r="L242" s="21">
        <f t="shared" ref="L242" ca="1" si="70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1">SUM(G243:G248)</f>
        <v>0</v>
      </c>
      <c r="H249" s="21">
        <f t="shared" si="71"/>
        <v>0</v>
      </c>
      <c r="I249" s="21">
        <f t="shared" si="71"/>
        <v>0</v>
      </c>
      <c r="J249" s="21">
        <f t="shared" si="71"/>
        <v>0</v>
      </c>
      <c r="K249" s="27"/>
      <c r="L249" s="21">
        <f t="shared" ref="L249" ca="1" si="72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3">SUM(G250:G255)</f>
        <v>0</v>
      </c>
      <c r="H256" s="21">
        <f t="shared" si="73"/>
        <v>0</v>
      </c>
      <c r="I256" s="21">
        <f t="shared" si="73"/>
        <v>0</v>
      </c>
      <c r="J256" s="21">
        <f t="shared" si="73"/>
        <v>0</v>
      </c>
      <c r="K256" s="27"/>
      <c r="L256" s="21">
        <f t="shared" ref="L256" ca="1" si="74">SUM(L250:L258)</f>
        <v>0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1105</v>
      </c>
      <c r="G257" s="34">
        <f t="shared" ref="G257:J257" si="75">G223+G227+G237+G242+G249+G256</f>
        <v>49.658000000000001</v>
      </c>
      <c r="H257" s="34">
        <f t="shared" si="75"/>
        <v>52.29</v>
      </c>
      <c r="I257" s="34">
        <f t="shared" si="75"/>
        <v>152.38</v>
      </c>
      <c r="J257" s="34">
        <f t="shared" si="75"/>
        <v>1408.5700000000002</v>
      </c>
      <c r="K257" s="35"/>
      <c r="L257" s="34">
        <f t="shared" ref="L257" ca="1" si="76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65"/>
      <c r="F258" s="65"/>
      <c r="G258" s="65"/>
      <c r="H258" s="65"/>
      <c r="I258" s="65"/>
      <c r="J258" s="65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65"/>
      <c r="F260" s="65"/>
      <c r="G260" s="65"/>
      <c r="H260" s="65"/>
      <c r="I260" s="65"/>
      <c r="J260" s="65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65"/>
      <c r="F261" s="65"/>
      <c r="G261" s="65"/>
      <c r="H261" s="65"/>
      <c r="I261" s="65"/>
      <c r="J261" s="65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7">SUM(G258:G264)</f>
        <v>0</v>
      </c>
      <c r="H265" s="21">
        <f t="shared" si="77"/>
        <v>0</v>
      </c>
      <c r="I265" s="21">
        <f t="shared" si="77"/>
        <v>0</v>
      </c>
      <c r="J265" s="21">
        <f t="shared" si="77"/>
        <v>0</v>
      </c>
      <c r="K265" s="27"/>
      <c r="L265" s="21">
        <f t="shared" si="64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8">SUM(G266:G268)</f>
        <v>0</v>
      </c>
      <c r="H269" s="21">
        <f t="shared" si="78"/>
        <v>0</v>
      </c>
      <c r="I269" s="21">
        <f t="shared" si="78"/>
        <v>0</v>
      </c>
      <c r="J269" s="21">
        <f t="shared" si="78"/>
        <v>0</v>
      </c>
      <c r="K269" s="27"/>
      <c r="L269" s="21">
        <f t="shared" ref="L269" ca="1" si="7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65"/>
      <c r="F271" s="65"/>
      <c r="G271" s="65"/>
      <c r="H271" s="65"/>
      <c r="I271" s="65"/>
      <c r="J271" s="65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65"/>
      <c r="F272" s="65"/>
      <c r="G272" s="65"/>
      <c r="H272" s="65"/>
      <c r="I272" s="65"/>
      <c r="J272" s="65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65"/>
      <c r="F273" s="65"/>
      <c r="G273" s="65"/>
      <c r="H273" s="65"/>
      <c r="I273" s="65"/>
      <c r="J273" s="65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65"/>
      <c r="F274" s="65"/>
      <c r="G274" s="65"/>
      <c r="H274" s="65"/>
      <c r="I274" s="65"/>
      <c r="J274" s="65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65"/>
      <c r="F275" s="65"/>
      <c r="G275" s="65"/>
      <c r="H275" s="65"/>
      <c r="I275" s="65"/>
      <c r="J275" s="65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65"/>
      <c r="F276" s="65"/>
      <c r="G276" s="65"/>
      <c r="H276" s="65"/>
      <c r="I276" s="65"/>
      <c r="J276" s="65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80">SUM(G270:G278)</f>
        <v>0</v>
      </c>
      <c r="H279" s="21">
        <f t="shared" si="80"/>
        <v>0</v>
      </c>
      <c r="I279" s="21">
        <f t="shared" si="80"/>
        <v>0</v>
      </c>
      <c r="J279" s="21">
        <f t="shared" si="80"/>
        <v>0</v>
      </c>
      <c r="K279" s="27"/>
      <c r="L279" s="21">
        <f t="shared" ref="L279" ca="1" si="81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2">SUM(G280:G283)</f>
        <v>0</v>
      </c>
      <c r="H284" s="21">
        <f t="shared" si="82"/>
        <v>0</v>
      </c>
      <c r="I284" s="21">
        <f t="shared" si="82"/>
        <v>0</v>
      </c>
      <c r="J284" s="21">
        <f t="shared" si="82"/>
        <v>0</v>
      </c>
      <c r="K284" s="27"/>
      <c r="L284" s="21">
        <f t="shared" ref="L284" ca="1" si="83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4">SUM(G285:G290)</f>
        <v>0</v>
      </c>
      <c r="H291" s="21">
        <f t="shared" si="84"/>
        <v>0</v>
      </c>
      <c r="I291" s="21">
        <f t="shared" si="84"/>
        <v>0</v>
      </c>
      <c r="J291" s="21">
        <f t="shared" si="84"/>
        <v>0</v>
      </c>
      <c r="K291" s="27"/>
      <c r="L291" s="21">
        <f t="shared" ref="L291" ca="1" si="85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6">SUM(G292:G297)</f>
        <v>0</v>
      </c>
      <c r="H298" s="21">
        <f t="shared" si="86"/>
        <v>0</v>
      </c>
      <c r="I298" s="21">
        <f t="shared" si="86"/>
        <v>0</v>
      </c>
      <c r="J298" s="21">
        <f t="shared" si="86"/>
        <v>0</v>
      </c>
      <c r="K298" s="27"/>
      <c r="L298" s="21">
        <f t="shared" ref="L298" ca="1" si="87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:J299" si="88">G265+G269+G279+G284+G291+G298</f>
        <v>0</v>
      </c>
      <c r="H299" s="34">
        <f t="shared" si="88"/>
        <v>0</v>
      </c>
      <c r="I299" s="34">
        <f t="shared" si="88"/>
        <v>0</v>
      </c>
      <c r="J299" s="34">
        <f t="shared" si="88"/>
        <v>0</v>
      </c>
      <c r="K299" s="35"/>
      <c r="L299" s="34">
        <f t="shared" ref="L299" ca="1" si="89">L265+L269+L279+L284+L291+L298</f>
        <v>0</v>
      </c>
    </row>
    <row r="300" spans="1:12" ht="15.6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81</v>
      </c>
      <c r="F300" s="58">
        <v>155</v>
      </c>
      <c r="G300" s="59">
        <v>3.9</v>
      </c>
      <c r="H300" s="59">
        <v>4.97</v>
      </c>
      <c r="I300" s="59">
        <v>24.7</v>
      </c>
      <c r="J300" s="59">
        <v>159.19999999999999</v>
      </c>
      <c r="K300" s="49"/>
      <c r="L300" s="48"/>
    </row>
    <row r="301" spans="1:12" ht="14.4" x14ac:dyDescent="0.3">
      <c r="A301" s="25"/>
      <c r="B301" s="16"/>
      <c r="C301" s="11"/>
      <c r="D301" s="6"/>
      <c r="E301" s="52"/>
      <c r="F301" s="52"/>
      <c r="G301" s="52"/>
      <c r="H301" s="52"/>
      <c r="I301" s="52"/>
      <c r="J301" s="52"/>
      <c r="K301" s="52"/>
      <c r="L301" s="51"/>
    </row>
    <row r="302" spans="1:12" ht="15.6" x14ac:dyDescent="0.3">
      <c r="A302" s="25"/>
      <c r="B302" s="16"/>
      <c r="C302" s="11"/>
      <c r="D302" s="7" t="s">
        <v>22</v>
      </c>
      <c r="E302" s="58" t="s">
        <v>82</v>
      </c>
      <c r="F302" s="58">
        <v>180</v>
      </c>
      <c r="G302" s="59">
        <v>3.39</v>
      </c>
      <c r="H302" s="59">
        <v>3.54</v>
      </c>
      <c r="I302" s="59">
        <v>23.38</v>
      </c>
      <c r="J302" s="63">
        <v>138.66</v>
      </c>
      <c r="K302" s="52"/>
      <c r="L302" s="51"/>
    </row>
    <row r="303" spans="1:12" ht="15.6" x14ac:dyDescent="0.3">
      <c r="A303" s="25"/>
      <c r="B303" s="16"/>
      <c r="C303" s="11"/>
      <c r="D303" s="7" t="s">
        <v>23</v>
      </c>
      <c r="E303" s="58" t="s">
        <v>52</v>
      </c>
      <c r="F303" s="58">
        <v>40</v>
      </c>
      <c r="G303" s="59">
        <v>3.08</v>
      </c>
      <c r="H303" s="59">
        <v>0.56000000000000005</v>
      </c>
      <c r="I303" s="59">
        <v>15.08</v>
      </c>
      <c r="J303" s="59">
        <v>94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375</v>
      </c>
      <c r="G307" s="21">
        <f t="shared" ref="G307:J307" si="90">SUM(G300:G306)</f>
        <v>10.370000000000001</v>
      </c>
      <c r="H307" s="21">
        <f t="shared" si="90"/>
        <v>9.07</v>
      </c>
      <c r="I307" s="21">
        <f t="shared" si="90"/>
        <v>63.16</v>
      </c>
      <c r="J307" s="21">
        <f t="shared" si="90"/>
        <v>391.86</v>
      </c>
      <c r="K307" s="27"/>
      <c r="L307" s="21">
        <f t="shared" ref="L307:L349" si="91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2">SUM(G308:G310)</f>
        <v>0</v>
      </c>
      <c r="H311" s="21">
        <f t="shared" si="92"/>
        <v>0</v>
      </c>
      <c r="I311" s="21">
        <f t="shared" si="92"/>
        <v>0</v>
      </c>
      <c r="J311" s="21">
        <f t="shared" si="92"/>
        <v>0</v>
      </c>
      <c r="K311" s="27"/>
      <c r="L311" s="21">
        <f t="shared" ref="L311" ca="1" si="93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6" x14ac:dyDescent="0.3">
      <c r="A313" s="25"/>
      <c r="B313" s="16"/>
      <c r="C313" s="11"/>
      <c r="D313" s="7" t="s">
        <v>28</v>
      </c>
      <c r="E313" s="58" t="s">
        <v>63</v>
      </c>
      <c r="F313" s="58">
        <v>200</v>
      </c>
      <c r="G313" s="59">
        <v>1.52</v>
      </c>
      <c r="H313" s="59">
        <v>5.33</v>
      </c>
      <c r="I313" s="59">
        <v>8.65</v>
      </c>
      <c r="J313" s="59">
        <v>88.89</v>
      </c>
      <c r="K313" s="52"/>
      <c r="L313" s="51"/>
    </row>
    <row r="314" spans="1:12" ht="15.6" x14ac:dyDescent="0.3">
      <c r="A314" s="25"/>
      <c r="B314" s="16"/>
      <c r="C314" s="11"/>
      <c r="D314" s="7" t="s">
        <v>29</v>
      </c>
      <c r="E314" s="58" t="s">
        <v>83</v>
      </c>
      <c r="F314" s="58">
        <v>90</v>
      </c>
      <c r="G314" s="59">
        <v>25.94</v>
      </c>
      <c r="H314" s="59">
        <v>31.29</v>
      </c>
      <c r="I314" s="59">
        <v>4.09</v>
      </c>
      <c r="J314" s="59">
        <v>401.72</v>
      </c>
      <c r="K314" s="52"/>
      <c r="L314" s="51"/>
    </row>
    <row r="315" spans="1:12" ht="15.6" x14ac:dyDescent="0.3">
      <c r="A315" s="25"/>
      <c r="B315" s="16"/>
      <c r="C315" s="11"/>
      <c r="D315" s="7" t="s">
        <v>30</v>
      </c>
      <c r="E315" s="58" t="s">
        <v>69</v>
      </c>
      <c r="F315" s="58">
        <v>150</v>
      </c>
      <c r="G315" s="59">
        <v>5.52</v>
      </c>
      <c r="H315" s="59">
        <v>5.3</v>
      </c>
      <c r="I315" s="59">
        <v>35.33</v>
      </c>
      <c r="J315" s="59">
        <v>211.1</v>
      </c>
      <c r="K315" s="52"/>
      <c r="L315" s="51"/>
    </row>
    <row r="316" spans="1:12" ht="15.6" x14ac:dyDescent="0.3">
      <c r="A316" s="25"/>
      <c r="B316" s="16"/>
      <c r="C316" s="11"/>
      <c r="D316" s="7" t="s">
        <v>31</v>
      </c>
      <c r="E316" s="58" t="s">
        <v>50</v>
      </c>
      <c r="F316" s="58">
        <v>180</v>
      </c>
      <c r="G316" s="59">
        <v>0.108</v>
      </c>
      <c r="H316" s="59">
        <v>0</v>
      </c>
      <c r="I316" s="59">
        <v>10.85</v>
      </c>
      <c r="J316" s="59">
        <v>44</v>
      </c>
      <c r="K316" s="52"/>
      <c r="L316" s="51"/>
    </row>
    <row r="317" spans="1:12" ht="15.6" x14ac:dyDescent="0.3">
      <c r="A317" s="25"/>
      <c r="B317" s="16"/>
      <c r="C317" s="11"/>
      <c r="D317" s="7" t="s">
        <v>32</v>
      </c>
      <c r="E317" s="58" t="s">
        <v>51</v>
      </c>
      <c r="F317" s="58">
        <v>50</v>
      </c>
      <c r="G317" s="59">
        <v>3.1</v>
      </c>
      <c r="H317" s="59">
        <v>0.6</v>
      </c>
      <c r="I317" s="59">
        <v>15.1</v>
      </c>
      <c r="J317" s="59">
        <v>130</v>
      </c>
      <c r="K317" s="52"/>
      <c r="L317" s="51"/>
    </row>
    <row r="318" spans="1:12" ht="15.6" x14ac:dyDescent="0.3">
      <c r="A318" s="25"/>
      <c r="B318" s="16"/>
      <c r="C318" s="11"/>
      <c r="D318" s="7" t="s">
        <v>33</v>
      </c>
      <c r="E318" s="58" t="s">
        <v>52</v>
      </c>
      <c r="F318" s="58">
        <v>60</v>
      </c>
      <c r="G318" s="59">
        <v>3.1</v>
      </c>
      <c r="H318" s="59">
        <v>0.7</v>
      </c>
      <c r="I318" s="59">
        <v>15.2</v>
      </c>
      <c r="J318" s="59">
        <v>141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:J321" si="94">SUM(G312:G320)</f>
        <v>39.288000000000004</v>
      </c>
      <c r="H321" s="21">
        <f t="shared" si="94"/>
        <v>43.22</v>
      </c>
      <c r="I321" s="21">
        <f t="shared" si="94"/>
        <v>89.22</v>
      </c>
      <c r="J321" s="21">
        <f t="shared" si="94"/>
        <v>1016.71</v>
      </c>
      <c r="K321" s="27"/>
      <c r="L321" s="21">
        <f t="shared" ref="L321" ca="1" si="95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6">SUM(G322:G325)</f>
        <v>0</v>
      </c>
      <c r="H326" s="21">
        <f t="shared" si="96"/>
        <v>0</v>
      </c>
      <c r="I326" s="21">
        <f t="shared" si="96"/>
        <v>0</v>
      </c>
      <c r="J326" s="21">
        <f t="shared" si="96"/>
        <v>0</v>
      </c>
      <c r="K326" s="27"/>
      <c r="L326" s="21">
        <f t="shared" ref="L326" ca="1" si="97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8">SUM(G327:G332)</f>
        <v>0</v>
      </c>
      <c r="H333" s="21">
        <f t="shared" si="98"/>
        <v>0</v>
      </c>
      <c r="I333" s="21">
        <f t="shared" si="98"/>
        <v>0</v>
      </c>
      <c r="J333" s="21">
        <f t="shared" si="98"/>
        <v>0</v>
      </c>
      <c r="K333" s="27"/>
      <c r="L333" s="21">
        <f t="shared" ref="L333" ca="1" si="9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00">SUM(G334:G339)</f>
        <v>0</v>
      </c>
      <c r="H340" s="21">
        <f t="shared" si="100"/>
        <v>0</v>
      </c>
      <c r="I340" s="21">
        <f t="shared" si="100"/>
        <v>0</v>
      </c>
      <c r="J340" s="21">
        <f t="shared" si="100"/>
        <v>0</v>
      </c>
      <c r="K340" s="27"/>
      <c r="L340" s="21">
        <f t="shared" ref="L340" ca="1" si="101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1105</v>
      </c>
      <c r="G341" s="34">
        <f t="shared" ref="G341:J341" si="102">G307+G311+G321+G326+G333+G340</f>
        <v>49.658000000000001</v>
      </c>
      <c r="H341" s="34">
        <f t="shared" si="102"/>
        <v>52.29</v>
      </c>
      <c r="I341" s="34">
        <f t="shared" si="102"/>
        <v>152.38</v>
      </c>
      <c r="J341" s="34">
        <f t="shared" si="102"/>
        <v>1408.5700000000002</v>
      </c>
      <c r="K341" s="35"/>
      <c r="L341" s="34">
        <f t="shared" ref="L341" ca="1" si="103">L307+L311+L321+L326+L333+L340</f>
        <v>0</v>
      </c>
    </row>
    <row r="342" spans="1:12" ht="15.6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84</v>
      </c>
      <c r="F342" s="58">
        <v>155</v>
      </c>
      <c r="G342" s="59">
        <v>5.64</v>
      </c>
      <c r="H342" s="59">
        <v>6.11</v>
      </c>
      <c r="I342" s="59">
        <v>26.73</v>
      </c>
      <c r="J342" s="59">
        <v>184.78</v>
      </c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6" x14ac:dyDescent="0.3">
      <c r="A344" s="15"/>
      <c r="B344" s="16"/>
      <c r="C344" s="11"/>
      <c r="D344" s="7" t="s">
        <v>22</v>
      </c>
      <c r="E344" s="58" t="s">
        <v>50</v>
      </c>
      <c r="F344" s="58">
        <v>180</v>
      </c>
      <c r="G344" s="59">
        <v>0.108</v>
      </c>
      <c r="H344" s="59">
        <v>0</v>
      </c>
      <c r="I344" s="59">
        <v>10.85</v>
      </c>
      <c r="J344" s="59">
        <v>44</v>
      </c>
      <c r="K344" s="52"/>
      <c r="L344" s="51"/>
    </row>
    <row r="345" spans="1:12" ht="15.6" x14ac:dyDescent="0.3">
      <c r="A345" s="15"/>
      <c r="B345" s="16"/>
      <c r="C345" s="11"/>
      <c r="D345" s="7" t="s">
        <v>23</v>
      </c>
      <c r="E345" s="58" t="s">
        <v>52</v>
      </c>
      <c r="F345" s="58">
        <v>40</v>
      </c>
      <c r="G345" s="59">
        <v>3.08</v>
      </c>
      <c r="H345" s="59">
        <v>0.56000000000000005</v>
      </c>
      <c r="I345" s="59">
        <v>15.08</v>
      </c>
      <c r="J345" s="59">
        <v>94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375</v>
      </c>
      <c r="G349" s="21">
        <f>SUM(G342:G348)</f>
        <v>8.8279999999999994</v>
      </c>
      <c r="H349" s="21">
        <f>SUM(H342:H348)</f>
        <v>6.67</v>
      </c>
      <c r="I349" s="21">
        <f>SUM(I342:I348)</f>
        <v>52.66</v>
      </c>
      <c r="J349" s="21">
        <f>SUM(J342:J348)</f>
        <v>322.77999999999997</v>
      </c>
      <c r="K349" s="27"/>
      <c r="L349" s="21">
        <f t="shared" si="91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4">SUM(G350:G352)</f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7"/>
      <c r="L353" s="21">
        <f t="shared" ref="L353" ca="1" si="105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.6" x14ac:dyDescent="0.3">
      <c r="A355" s="15"/>
      <c r="B355" s="16"/>
      <c r="C355" s="11"/>
      <c r="D355" s="7" t="s">
        <v>28</v>
      </c>
      <c r="E355" s="58" t="s">
        <v>85</v>
      </c>
      <c r="F355" s="58">
        <v>200</v>
      </c>
      <c r="G355" s="59">
        <v>3</v>
      </c>
      <c r="H355" s="59">
        <v>2.63</v>
      </c>
      <c r="I355" s="59">
        <v>13.47</v>
      </c>
      <c r="J355" s="59">
        <v>89.55</v>
      </c>
      <c r="K355" s="52"/>
      <c r="L355" s="51"/>
    </row>
    <row r="356" spans="1:12" ht="15.6" x14ac:dyDescent="0.3">
      <c r="A356" s="15"/>
      <c r="B356" s="16"/>
      <c r="C356" s="11"/>
      <c r="D356" s="7" t="s">
        <v>29</v>
      </c>
      <c r="E356" s="58" t="s">
        <v>86</v>
      </c>
      <c r="F356" s="58">
        <v>90</v>
      </c>
      <c r="G356" s="59">
        <v>12.82</v>
      </c>
      <c r="H356" s="59">
        <v>14.06</v>
      </c>
      <c r="I356" s="59">
        <v>6.89</v>
      </c>
      <c r="J356" s="59">
        <v>212.1</v>
      </c>
      <c r="K356" s="52"/>
      <c r="L356" s="51"/>
    </row>
    <row r="357" spans="1:12" ht="15.6" x14ac:dyDescent="0.3">
      <c r="A357" s="15"/>
      <c r="B357" s="16"/>
      <c r="C357" s="11"/>
      <c r="D357" s="7" t="s">
        <v>30</v>
      </c>
      <c r="E357" s="58" t="s">
        <v>87</v>
      </c>
      <c r="F357" s="58">
        <v>155</v>
      </c>
      <c r="G357" s="59">
        <v>17.47</v>
      </c>
      <c r="H357" s="59">
        <v>3.88</v>
      </c>
      <c r="I357" s="59">
        <v>38.520000000000003</v>
      </c>
      <c r="J357" s="59">
        <v>248.62</v>
      </c>
      <c r="K357" s="52"/>
      <c r="L357" s="51"/>
    </row>
    <row r="358" spans="1:12" ht="15.6" x14ac:dyDescent="0.3">
      <c r="A358" s="15"/>
      <c r="B358" s="16"/>
      <c r="C358" s="11"/>
      <c r="D358" s="7" t="s">
        <v>31</v>
      </c>
      <c r="E358" s="58" t="s">
        <v>50</v>
      </c>
      <c r="F358" s="58">
        <v>180</v>
      </c>
      <c r="G358" s="59">
        <v>0.108</v>
      </c>
      <c r="H358" s="59">
        <v>0</v>
      </c>
      <c r="I358" s="59">
        <v>10.85</v>
      </c>
      <c r="J358" s="59">
        <v>44</v>
      </c>
      <c r="K358" s="52"/>
      <c r="L358" s="51"/>
    </row>
    <row r="359" spans="1:12" ht="15.6" x14ac:dyDescent="0.3">
      <c r="A359" s="15"/>
      <c r="B359" s="16"/>
      <c r="C359" s="11"/>
      <c r="D359" s="7" t="s">
        <v>32</v>
      </c>
      <c r="E359" s="58" t="s">
        <v>51</v>
      </c>
      <c r="F359" s="58">
        <v>50</v>
      </c>
      <c r="G359" s="59">
        <v>3.1</v>
      </c>
      <c r="H359" s="59">
        <v>0.6</v>
      </c>
      <c r="I359" s="59">
        <v>15.1</v>
      </c>
      <c r="J359" s="59">
        <v>130</v>
      </c>
      <c r="K359" s="52"/>
      <c r="L359" s="51"/>
    </row>
    <row r="360" spans="1:12" ht="15.6" x14ac:dyDescent="0.3">
      <c r="A360" s="15"/>
      <c r="B360" s="16"/>
      <c r="C360" s="11"/>
      <c r="D360" s="7" t="s">
        <v>33</v>
      </c>
      <c r="E360" s="58" t="s">
        <v>52</v>
      </c>
      <c r="F360" s="58">
        <v>60</v>
      </c>
      <c r="G360" s="59">
        <v>3.1</v>
      </c>
      <c r="H360" s="59">
        <v>0.7</v>
      </c>
      <c r="I360" s="59">
        <v>15.2</v>
      </c>
      <c r="J360" s="59">
        <v>141</v>
      </c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735</v>
      </c>
      <c r="G363" s="21">
        <f t="shared" ref="G363:J363" si="106">SUM(G354:G362)</f>
        <v>39.597999999999999</v>
      </c>
      <c r="H363" s="21">
        <f t="shared" si="106"/>
        <v>21.87</v>
      </c>
      <c r="I363" s="21">
        <f t="shared" si="106"/>
        <v>100.03</v>
      </c>
      <c r="J363" s="21">
        <f t="shared" si="106"/>
        <v>865.27</v>
      </c>
      <c r="K363" s="27"/>
      <c r="L363" s="21">
        <f t="shared" ref="L363" ca="1" si="107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08">SUM(G364:G367)</f>
        <v>0</v>
      </c>
      <c r="H368" s="21">
        <f t="shared" si="108"/>
        <v>0</v>
      </c>
      <c r="I368" s="21">
        <f t="shared" si="108"/>
        <v>0</v>
      </c>
      <c r="J368" s="21">
        <f t="shared" si="108"/>
        <v>0</v>
      </c>
      <c r="K368" s="27"/>
      <c r="L368" s="21">
        <f t="shared" ref="L368" ca="1" si="109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0">SUM(G369:G374)</f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7"/>
      <c r="L375" s="21">
        <f t="shared" ref="L375" ca="1" si="111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2">SUM(G376:G381)</f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7"/>
      <c r="L382" s="21">
        <f t="shared" ref="L382" ca="1" si="113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1110</v>
      </c>
      <c r="G383" s="34">
        <f t="shared" ref="G383:J383" si="114">G349+G353+G363+G368+G375+G382</f>
        <v>48.426000000000002</v>
      </c>
      <c r="H383" s="34">
        <f t="shared" si="114"/>
        <v>28.54</v>
      </c>
      <c r="I383" s="34">
        <f t="shared" si="114"/>
        <v>152.69</v>
      </c>
      <c r="J383" s="34">
        <f t="shared" si="114"/>
        <v>1188.05</v>
      </c>
      <c r="K383" s="35"/>
      <c r="L383" s="34">
        <f t="shared" ref="L383" ca="1" si="115">L349+L353+L363+L368+L375+L382</f>
        <v>0</v>
      </c>
    </row>
    <row r="384" spans="1:12" ht="15.6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88</v>
      </c>
      <c r="F384" s="58">
        <v>155</v>
      </c>
      <c r="G384" s="59">
        <v>4.79</v>
      </c>
      <c r="H384" s="59">
        <v>6.74</v>
      </c>
      <c r="I384" s="59">
        <v>19.3</v>
      </c>
      <c r="J384" s="59">
        <v>157.1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6" x14ac:dyDescent="0.3">
      <c r="A386" s="25"/>
      <c r="B386" s="16"/>
      <c r="C386" s="11"/>
      <c r="D386" s="7" t="s">
        <v>22</v>
      </c>
      <c r="E386" s="58" t="s">
        <v>60</v>
      </c>
      <c r="F386" s="58">
        <v>180</v>
      </c>
      <c r="G386" s="59">
        <v>2.52</v>
      </c>
      <c r="H386" s="59">
        <v>2.87</v>
      </c>
      <c r="I386" s="59">
        <v>17.75</v>
      </c>
      <c r="J386" s="59">
        <v>106.93</v>
      </c>
      <c r="K386" s="52"/>
      <c r="L386" s="51"/>
    </row>
    <row r="387" spans="1:12" ht="15.6" x14ac:dyDescent="0.3">
      <c r="A387" s="25"/>
      <c r="B387" s="16"/>
      <c r="C387" s="11"/>
      <c r="D387" s="7" t="s">
        <v>23</v>
      </c>
      <c r="E387" s="58" t="s">
        <v>52</v>
      </c>
      <c r="F387" s="64">
        <v>40</v>
      </c>
      <c r="G387" s="62">
        <v>3.08</v>
      </c>
      <c r="H387" s="62">
        <v>0.56000000000000005</v>
      </c>
      <c r="I387" s="62">
        <v>15.08</v>
      </c>
      <c r="J387" s="62">
        <v>94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375</v>
      </c>
      <c r="G391" s="21">
        <f>SUM(G384:G390)</f>
        <v>10.39</v>
      </c>
      <c r="H391" s="21">
        <f>SUM(H384:H390)</f>
        <v>10.17</v>
      </c>
      <c r="I391" s="21">
        <f>SUM(I384:I390)</f>
        <v>52.129999999999995</v>
      </c>
      <c r="J391" s="21">
        <f>SUM(J384:J390)</f>
        <v>358.03</v>
      </c>
      <c r="K391" s="27"/>
      <c r="L391" s="21">
        <f t="shared" ref="L391:L433" si="116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7">SUM(G392:G394)</f>
        <v>0</v>
      </c>
      <c r="H395" s="21">
        <f t="shared" si="117"/>
        <v>0</v>
      </c>
      <c r="I395" s="21">
        <f t="shared" si="117"/>
        <v>0</v>
      </c>
      <c r="J395" s="21">
        <f t="shared" si="117"/>
        <v>0</v>
      </c>
      <c r="K395" s="27"/>
      <c r="L395" s="21">
        <f t="shared" ref="L395" ca="1" si="118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6" x14ac:dyDescent="0.3">
      <c r="A397" s="25"/>
      <c r="B397" s="16"/>
      <c r="C397" s="11"/>
      <c r="D397" s="7" t="s">
        <v>28</v>
      </c>
      <c r="E397" s="58" t="s">
        <v>89</v>
      </c>
      <c r="F397" s="58">
        <v>200</v>
      </c>
      <c r="G397" s="59">
        <v>1.87</v>
      </c>
      <c r="H397" s="59">
        <v>3.11</v>
      </c>
      <c r="I397" s="59">
        <v>10.89</v>
      </c>
      <c r="J397" s="59">
        <v>79.03</v>
      </c>
      <c r="K397" s="52"/>
      <c r="L397" s="51"/>
    </row>
    <row r="398" spans="1:12" ht="15.6" x14ac:dyDescent="0.3">
      <c r="A398" s="25"/>
      <c r="B398" s="16"/>
      <c r="C398" s="11"/>
      <c r="D398" s="7" t="s">
        <v>29</v>
      </c>
      <c r="E398" s="60" t="s">
        <v>90</v>
      </c>
      <c r="F398" s="60">
        <v>90</v>
      </c>
      <c r="G398" s="61">
        <v>16.510000000000002</v>
      </c>
      <c r="H398" s="61">
        <v>10.28</v>
      </c>
      <c r="I398" s="61">
        <v>4.96</v>
      </c>
      <c r="J398" s="61">
        <v>178.41</v>
      </c>
      <c r="K398" s="52"/>
      <c r="L398" s="51"/>
    </row>
    <row r="399" spans="1:12" ht="15.6" x14ac:dyDescent="0.3">
      <c r="A399" s="25"/>
      <c r="B399" s="16"/>
      <c r="C399" s="11"/>
      <c r="D399" s="7" t="s">
        <v>30</v>
      </c>
      <c r="E399" s="58" t="s">
        <v>75</v>
      </c>
      <c r="F399" s="58">
        <v>150</v>
      </c>
      <c r="G399" s="59">
        <v>3.89</v>
      </c>
      <c r="H399" s="59">
        <v>5.09</v>
      </c>
      <c r="I399" s="59">
        <v>40.28</v>
      </c>
      <c r="J399" s="59">
        <v>225.18</v>
      </c>
      <c r="K399" s="52"/>
      <c r="L399" s="51"/>
    </row>
    <row r="400" spans="1:12" ht="15.6" x14ac:dyDescent="0.3">
      <c r="A400" s="25"/>
      <c r="B400" s="16"/>
      <c r="C400" s="11"/>
      <c r="D400" s="7" t="s">
        <v>31</v>
      </c>
      <c r="E400" s="58" t="s">
        <v>70</v>
      </c>
      <c r="F400" s="58">
        <v>180</v>
      </c>
      <c r="G400" s="59">
        <v>0.5</v>
      </c>
      <c r="H400" s="59">
        <v>0</v>
      </c>
      <c r="I400" s="59">
        <v>25.13</v>
      </c>
      <c r="J400" s="59">
        <v>103.44</v>
      </c>
      <c r="K400" s="52"/>
      <c r="L400" s="51"/>
    </row>
    <row r="401" spans="1:12" ht="15.6" x14ac:dyDescent="0.3">
      <c r="A401" s="25"/>
      <c r="B401" s="16"/>
      <c r="C401" s="11"/>
      <c r="D401" s="7" t="s">
        <v>32</v>
      </c>
      <c r="E401" s="58" t="s">
        <v>51</v>
      </c>
      <c r="F401" s="58">
        <v>50</v>
      </c>
      <c r="G401" s="59">
        <v>3.1</v>
      </c>
      <c r="H401" s="59">
        <v>0.6</v>
      </c>
      <c r="I401" s="59">
        <v>15.1</v>
      </c>
      <c r="J401" s="59">
        <v>130</v>
      </c>
      <c r="K401" s="52"/>
      <c r="L401" s="51"/>
    </row>
    <row r="402" spans="1:12" ht="15.6" x14ac:dyDescent="0.3">
      <c r="A402" s="25"/>
      <c r="B402" s="16"/>
      <c r="C402" s="11"/>
      <c r="D402" s="7" t="s">
        <v>33</v>
      </c>
      <c r="E402" s="58" t="s">
        <v>52</v>
      </c>
      <c r="F402" s="58">
        <v>60</v>
      </c>
      <c r="G402" s="59">
        <v>3.1</v>
      </c>
      <c r="H402" s="59">
        <v>0.7</v>
      </c>
      <c r="I402" s="59">
        <v>15.2</v>
      </c>
      <c r="J402" s="59">
        <v>141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:J405" si="119">SUM(G396:G404)</f>
        <v>28.970000000000006</v>
      </c>
      <c r="H405" s="21">
        <f t="shared" si="119"/>
        <v>19.779999999999998</v>
      </c>
      <c r="I405" s="21">
        <f t="shared" si="119"/>
        <v>111.56</v>
      </c>
      <c r="J405" s="21">
        <f t="shared" si="119"/>
        <v>857.06</v>
      </c>
      <c r="K405" s="27"/>
      <c r="L405" s="21">
        <f t="shared" ref="L405" ca="1" si="120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1">SUM(G406:G409)</f>
        <v>0</v>
      </c>
      <c r="H410" s="21">
        <f t="shared" si="121"/>
        <v>0</v>
      </c>
      <c r="I410" s="21">
        <f t="shared" si="121"/>
        <v>0</v>
      </c>
      <c r="J410" s="21">
        <f t="shared" si="121"/>
        <v>0</v>
      </c>
      <c r="K410" s="27"/>
      <c r="L410" s="21">
        <f t="shared" ref="L410" ca="1" si="122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3">SUM(G411:G416)</f>
        <v>0</v>
      </c>
      <c r="H417" s="21">
        <f t="shared" si="123"/>
        <v>0</v>
      </c>
      <c r="I417" s="21">
        <f t="shared" si="123"/>
        <v>0</v>
      </c>
      <c r="J417" s="21">
        <f t="shared" si="123"/>
        <v>0</v>
      </c>
      <c r="K417" s="27"/>
      <c r="L417" s="21">
        <f t="shared" ref="L417" ca="1" si="124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5">SUM(G418:G423)</f>
        <v>0</v>
      </c>
      <c r="H424" s="21">
        <f t="shared" si="125"/>
        <v>0</v>
      </c>
      <c r="I424" s="21">
        <f t="shared" si="125"/>
        <v>0</v>
      </c>
      <c r="J424" s="21">
        <f t="shared" si="125"/>
        <v>0</v>
      </c>
      <c r="K424" s="27"/>
      <c r="L424" s="21">
        <f t="shared" ref="L424" ca="1" si="126">SUM(L418:L426)</f>
        <v>0</v>
      </c>
    </row>
    <row r="425" spans="1:12" ht="15.75" customHeight="1" thickBot="1" x14ac:dyDescent="0.3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1105</v>
      </c>
      <c r="G425" s="34">
        <f t="shared" ref="G425:J425" si="127">G391+G395+G405+G410+G417+G424</f>
        <v>39.360000000000007</v>
      </c>
      <c r="H425" s="34">
        <f t="shared" si="127"/>
        <v>29.949999999999996</v>
      </c>
      <c r="I425" s="34">
        <f t="shared" si="127"/>
        <v>163.69</v>
      </c>
      <c r="J425" s="34">
        <f t="shared" si="127"/>
        <v>1215.0899999999999</v>
      </c>
      <c r="K425" s="35"/>
      <c r="L425" s="34">
        <f t="shared" ref="L425" ca="1" si="128">L391+L395+L405+L410+L417+L424</f>
        <v>0</v>
      </c>
    </row>
    <row r="426" spans="1:12" ht="15.6" x14ac:dyDescent="0.3">
      <c r="A426" s="22">
        <v>2</v>
      </c>
      <c r="B426" s="23">
        <v>4</v>
      </c>
      <c r="C426" s="24" t="s">
        <v>20</v>
      </c>
      <c r="D426" s="5" t="s">
        <v>21</v>
      </c>
      <c r="E426" s="58" t="s">
        <v>93</v>
      </c>
      <c r="F426" s="58">
        <v>155</v>
      </c>
      <c r="G426" s="59">
        <v>13.88</v>
      </c>
      <c r="H426" s="59">
        <v>21.47</v>
      </c>
      <c r="I426" s="59">
        <v>3.62</v>
      </c>
      <c r="J426" s="59">
        <v>263.08999999999997</v>
      </c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6" x14ac:dyDescent="0.3">
      <c r="A428" s="25"/>
      <c r="B428" s="16"/>
      <c r="C428" s="11"/>
      <c r="D428" s="7" t="s">
        <v>22</v>
      </c>
      <c r="E428" s="58" t="s">
        <v>94</v>
      </c>
      <c r="F428" s="58">
        <v>180</v>
      </c>
      <c r="G428" s="59">
        <v>2.79</v>
      </c>
      <c r="H428" s="59">
        <v>2.5499999999999998</v>
      </c>
      <c r="I428" s="59">
        <v>13.27</v>
      </c>
      <c r="J428" s="59">
        <v>78.599999999999994</v>
      </c>
      <c r="K428" s="52"/>
      <c r="L428" s="51"/>
    </row>
    <row r="429" spans="1:12" ht="15.6" x14ac:dyDescent="0.3">
      <c r="A429" s="25"/>
      <c r="B429" s="16"/>
      <c r="C429" s="11"/>
      <c r="D429" s="7" t="s">
        <v>23</v>
      </c>
      <c r="E429" s="58" t="s">
        <v>52</v>
      </c>
      <c r="F429" s="58">
        <v>40</v>
      </c>
      <c r="G429" s="59">
        <v>3.08</v>
      </c>
      <c r="H429" s="59">
        <v>0.56000000000000005</v>
      </c>
      <c r="I429" s="59">
        <v>15.08</v>
      </c>
      <c r="J429" s="59">
        <v>94</v>
      </c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375</v>
      </c>
      <c r="G433" s="21">
        <f t="shared" ref="G433:J433" si="129">SUM(G426:G432)</f>
        <v>19.75</v>
      </c>
      <c r="H433" s="21">
        <f t="shared" si="129"/>
        <v>24.58</v>
      </c>
      <c r="I433" s="21">
        <f t="shared" si="129"/>
        <v>31.97</v>
      </c>
      <c r="J433" s="21">
        <f t="shared" si="129"/>
        <v>435.68999999999994</v>
      </c>
      <c r="K433" s="27"/>
      <c r="L433" s="21">
        <f t="shared" si="116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0">SUM(G434:G436)</f>
        <v>0</v>
      </c>
      <c r="H437" s="21">
        <f t="shared" si="130"/>
        <v>0</v>
      </c>
      <c r="I437" s="21">
        <f t="shared" si="130"/>
        <v>0</v>
      </c>
      <c r="J437" s="21">
        <f t="shared" si="130"/>
        <v>0</v>
      </c>
      <c r="K437" s="27"/>
      <c r="L437" s="21">
        <f t="shared" ref="L437" ca="1" si="131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.6" x14ac:dyDescent="0.3">
      <c r="A439" s="25"/>
      <c r="B439" s="16"/>
      <c r="C439" s="11"/>
      <c r="D439" s="7" t="s">
        <v>28</v>
      </c>
      <c r="E439" s="58" t="s">
        <v>95</v>
      </c>
      <c r="F439" s="58">
        <v>200</v>
      </c>
      <c r="G439" s="59">
        <v>4.9800000000000004</v>
      </c>
      <c r="H439" s="59">
        <v>6.57</v>
      </c>
      <c r="I439" s="59">
        <v>14.71</v>
      </c>
      <c r="J439" s="59">
        <v>136.78</v>
      </c>
      <c r="K439" s="52"/>
      <c r="L439" s="51"/>
    </row>
    <row r="440" spans="1:12" ht="15.6" x14ac:dyDescent="0.3">
      <c r="A440" s="25"/>
      <c r="B440" s="16"/>
      <c r="C440" s="11"/>
      <c r="D440" s="7" t="s">
        <v>29</v>
      </c>
      <c r="E440" s="58" t="s">
        <v>96</v>
      </c>
      <c r="F440" s="58">
        <v>90</v>
      </c>
      <c r="G440" s="59">
        <v>13.27</v>
      </c>
      <c r="H440" s="59">
        <v>8.9499999999999993</v>
      </c>
      <c r="I440" s="59">
        <v>5.38</v>
      </c>
      <c r="J440" s="59">
        <v>155.26</v>
      </c>
      <c r="K440" s="52"/>
      <c r="L440" s="51"/>
    </row>
    <row r="441" spans="1:12" ht="15.6" x14ac:dyDescent="0.3">
      <c r="A441" s="25"/>
      <c r="B441" s="16"/>
      <c r="C441" s="11"/>
      <c r="D441" s="7" t="s">
        <v>30</v>
      </c>
      <c r="E441" s="58" t="s">
        <v>97</v>
      </c>
      <c r="F441" s="58">
        <v>150</v>
      </c>
      <c r="G441" s="59">
        <v>3.1949999999999998</v>
      </c>
      <c r="H441" s="59">
        <v>6.06</v>
      </c>
      <c r="I441" s="59">
        <v>23.3</v>
      </c>
      <c r="J441" s="59">
        <v>160.44999999999999</v>
      </c>
      <c r="K441" s="52"/>
      <c r="L441" s="51"/>
    </row>
    <row r="442" spans="1:12" ht="15.6" x14ac:dyDescent="0.3">
      <c r="A442" s="25"/>
      <c r="B442" s="16"/>
      <c r="C442" s="11"/>
      <c r="D442" s="7" t="s">
        <v>31</v>
      </c>
      <c r="E442" s="58" t="s">
        <v>65</v>
      </c>
      <c r="F442" s="58">
        <v>180</v>
      </c>
      <c r="G442" s="59">
        <v>7.0000000000000007E-2</v>
      </c>
      <c r="H442" s="59">
        <v>0.01</v>
      </c>
      <c r="I442" s="59">
        <v>15.31</v>
      </c>
      <c r="J442" s="59">
        <v>61.62</v>
      </c>
      <c r="K442" s="52"/>
      <c r="L442" s="51"/>
    </row>
    <row r="443" spans="1:12" ht="15.6" x14ac:dyDescent="0.3">
      <c r="A443" s="25"/>
      <c r="B443" s="16"/>
      <c r="C443" s="11"/>
      <c r="D443" s="7" t="s">
        <v>32</v>
      </c>
      <c r="E443" s="58" t="s">
        <v>51</v>
      </c>
      <c r="F443" s="58">
        <v>50</v>
      </c>
      <c r="G443" s="59">
        <v>3.1</v>
      </c>
      <c r="H443" s="59">
        <v>0.6</v>
      </c>
      <c r="I443" s="59">
        <v>15.1</v>
      </c>
      <c r="J443" s="59">
        <v>130</v>
      </c>
      <c r="K443" s="52"/>
      <c r="L443" s="51"/>
    </row>
    <row r="444" spans="1:12" ht="15.6" x14ac:dyDescent="0.3">
      <c r="A444" s="25"/>
      <c r="B444" s="16"/>
      <c r="C444" s="11"/>
      <c r="D444" s="7" t="s">
        <v>33</v>
      </c>
      <c r="E444" s="58" t="s">
        <v>52</v>
      </c>
      <c r="F444" s="58">
        <v>60</v>
      </c>
      <c r="G444" s="59">
        <v>3.1</v>
      </c>
      <c r="H444" s="59">
        <v>0.7</v>
      </c>
      <c r="I444" s="59">
        <v>15.2</v>
      </c>
      <c r="J444" s="59">
        <v>141</v>
      </c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:J447" si="132">SUM(G438:G446)</f>
        <v>27.715000000000003</v>
      </c>
      <c r="H447" s="21">
        <f t="shared" si="132"/>
        <v>22.89</v>
      </c>
      <c r="I447" s="21">
        <f t="shared" si="132"/>
        <v>89</v>
      </c>
      <c r="J447" s="21">
        <f t="shared" si="132"/>
        <v>785.1099999999999</v>
      </c>
      <c r="K447" s="27"/>
      <c r="L447" s="21">
        <f t="shared" ref="L447" ca="1" si="133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4">SUM(G448:G451)</f>
        <v>0</v>
      </c>
      <c r="H452" s="21">
        <f t="shared" si="134"/>
        <v>0</v>
      </c>
      <c r="I452" s="21">
        <f t="shared" si="134"/>
        <v>0</v>
      </c>
      <c r="J452" s="21">
        <f t="shared" si="134"/>
        <v>0</v>
      </c>
      <c r="K452" s="27"/>
      <c r="L452" s="21">
        <f t="shared" ref="L452" ca="1" si="135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6">SUM(G453:G458)</f>
        <v>0</v>
      </c>
      <c r="H459" s="21">
        <f t="shared" si="136"/>
        <v>0</v>
      </c>
      <c r="I459" s="21">
        <f t="shared" si="136"/>
        <v>0</v>
      </c>
      <c r="J459" s="21">
        <f t="shared" si="136"/>
        <v>0</v>
      </c>
      <c r="K459" s="27"/>
      <c r="L459" s="21">
        <f t="shared" ref="L459" ca="1" si="137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38">SUM(G460:G465)</f>
        <v>0</v>
      </c>
      <c r="H466" s="21">
        <f t="shared" si="138"/>
        <v>0</v>
      </c>
      <c r="I466" s="21">
        <f t="shared" si="138"/>
        <v>0</v>
      </c>
      <c r="J466" s="21">
        <f t="shared" si="138"/>
        <v>0</v>
      </c>
      <c r="K466" s="27"/>
      <c r="L466" s="21">
        <f t="shared" ref="L466" ca="1" si="139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1105</v>
      </c>
      <c r="G467" s="34">
        <f t="shared" ref="G467:J467" si="140">G433+G437+G447+G452+G459+G466</f>
        <v>47.465000000000003</v>
      </c>
      <c r="H467" s="34">
        <f t="shared" si="140"/>
        <v>47.47</v>
      </c>
      <c r="I467" s="34">
        <f t="shared" si="140"/>
        <v>120.97</v>
      </c>
      <c r="J467" s="34">
        <f t="shared" si="140"/>
        <v>1220.7999999999997</v>
      </c>
      <c r="K467" s="35"/>
      <c r="L467" s="34">
        <f t="shared" ref="L467" ca="1" si="141">L433+L437+L447+L452+L459+L466</f>
        <v>0</v>
      </c>
    </row>
    <row r="468" spans="1:12" ht="15.6" x14ac:dyDescent="0.3">
      <c r="A468" s="22">
        <v>2</v>
      </c>
      <c r="B468" s="23">
        <v>5</v>
      </c>
      <c r="C468" s="24" t="s">
        <v>20</v>
      </c>
      <c r="D468" s="5" t="s">
        <v>21</v>
      </c>
      <c r="E468" s="58" t="s">
        <v>91</v>
      </c>
      <c r="F468" s="58">
        <v>155</v>
      </c>
      <c r="G468" s="59">
        <v>4.58</v>
      </c>
      <c r="H468" s="59">
        <v>5.5</v>
      </c>
      <c r="I468" s="59">
        <v>25.98</v>
      </c>
      <c r="J468" s="59">
        <v>172.09</v>
      </c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6" x14ac:dyDescent="0.3">
      <c r="A470" s="25"/>
      <c r="B470" s="16"/>
      <c r="C470" s="11"/>
      <c r="D470" s="7" t="s">
        <v>22</v>
      </c>
      <c r="E470" s="58" t="s">
        <v>82</v>
      </c>
      <c r="F470" s="58">
        <v>180</v>
      </c>
      <c r="G470" s="59">
        <v>3.39</v>
      </c>
      <c r="H470" s="59">
        <v>3.54</v>
      </c>
      <c r="I470" s="59">
        <v>23.38</v>
      </c>
      <c r="J470" s="63">
        <v>138.66</v>
      </c>
      <c r="K470" s="52"/>
      <c r="L470" s="51"/>
    </row>
    <row r="471" spans="1:12" ht="15.6" x14ac:dyDescent="0.3">
      <c r="A471" s="25"/>
      <c r="B471" s="16"/>
      <c r="C471" s="11"/>
      <c r="D471" s="7" t="s">
        <v>23</v>
      </c>
      <c r="E471" s="58" t="s">
        <v>52</v>
      </c>
      <c r="F471" s="58">
        <v>40</v>
      </c>
      <c r="G471" s="59">
        <v>3.08</v>
      </c>
      <c r="H471" s="59">
        <v>0.56000000000000005</v>
      </c>
      <c r="I471" s="59">
        <v>15.08</v>
      </c>
      <c r="J471" s="59">
        <v>94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375</v>
      </c>
      <c r="G475" s="21">
        <f t="shared" ref="G475:J475" si="142">SUM(G468:G474)</f>
        <v>11.05</v>
      </c>
      <c r="H475" s="21">
        <f t="shared" si="142"/>
        <v>9.6</v>
      </c>
      <c r="I475" s="21">
        <f t="shared" si="142"/>
        <v>64.44</v>
      </c>
      <c r="J475" s="21">
        <f t="shared" si="142"/>
        <v>404.75</v>
      </c>
      <c r="K475" s="27"/>
      <c r="L475" s="21">
        <f t="shared" ref="L475:L517" si="14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4">SUM(G476:G478)</f>
        <v>0</v>
      </c>
      <c r="H479" s="21">
        <f t="shared" si="144"/>
        <v>0</v>
      </c>
      <c r="I479" s="21">
        <f t="shared" si="144"/>
        <v>0</v>
      </c>
      <c r="J479" s="21">
        <f t="shared" si="144"/>
        <v>0</v>
      </c>
      <c r="K479" s="27"/>
      <c r="L479" s="21">
        <f t="shared" ref="L479" ca="1" si="145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.6" x14ac:dyDescent="0.3">
      <c r="A481" s="25"/>
      <c r="B481" s="16"/>
      <c r="C481" s="11"/>
      <c r="D481" s="7" t="s">
        <v>28</v>
      </c>
      <c r="E481" s="58" t="s">
        <v>73</v>
      </c>
      <c r="F481" s="58">
        <v>200</v>
      </c>
      <c r="G481" s="59">
        <v>5</v>
      </c>
      <c r="H481" s="59">
        <v>6.6</v>
      </c>
      <c r="I481" s="59">
        <v>14.7</v>
      </c>
      <c r="J481" s="59">
        <v>136.80000000000001</v>
      </c>
      <c r="K481" s="52"/>
      <c r="L481" s="51"/>
    </row>
    <row r="482" spans="1:12" ht="15.6" x14ac:dyDescent="0.3">
      <c r="A482" s="25"/>
      <c r="B482" s="16"/>
      <c r="C482" s="11"/>
      <c r="D482" s="7" t="s">
        <v>29</v>
      </c>
      <c r="E482" s="58" t="s">
        <v>83</v>
      </c>
      <c r="F482" s="58">
        <v>90</v>
      </c>
      <c r="G482" s="59">
        <v>25.94</v>
      </c>
      <c r="H482" s="59">
        <v>31.29</v>
      </c>
      <c r="I482" s="59">
        <v>4.09</v>
      </c>
      <c r="J482" s="59">
        <v>401.72</v>
      </c>
      <c r="K482" s="52"/>
      <c r="L482" s="51"/>
    </row>
    <row r="483" spans="1:12" ht="15.6" x14ac:dyDescent="0.3">
      <c r="A483" s="25"/>
      <c r="B483" s="16"/>
      <c r="C483" s="11"/>
      <c r="D483" s="7" t="s">
        <v>30</v>
      </c>
      <c r="E483" s="58" t="s">
        <v>102</v>
      </c>
      <c r="F483" s="58">
        <v>150</v>
      </c>
      <c r="G483" s="59">
        <v>5.5</v>
      </c>
      <c r="H483" s="59">
        <v>5.3</v>
      </c>
      <c r="I483" s="59">
        <v>35.299999999999997</v>
      </c>
      <c r="J483" s="59">
        <v>211.1</v>
      </c>
      <c r="K483" s="52"/>
      <c r="L483" s="51"/>
    </row>
    <row r="484" spans="1:12" ht="15.6" x14ac:dyDescent="0.3">
      <c r="A484" s="25"/>
      <c r="B484" s="16"/>
      <c r="C484" s="11"/>
      <c r="D484" s="7" t="s">
        <v>31</v>
      </c>
      <c r="E484" s="58" t="s">
        <v>50</v>
      </c>
      <c r="F484" s="58">
        <v>180</v>
      </c>
      <c r="G484" s="59">
        <v>0.2</v>
      </c>
      <c r="H484" s="59">
        <v>0</v>
      </c>
      <c r="I484" s="59">
        <v>15</v>
      </c>
      <c r="J484" s="59">
        <v>60</v>
      </c>
      <c r="K484" s="52"/>
      <c r="L484" s="51"/>
    </row>
    <row r="485" spans="1:12" ht="15.6" x14ac:dyDescent="0.3">
      <c r="A485" s="25"/>
      <c r="B485" s="16"/>
      <c r="C485" s="11"/>
      <c r="D485" s="7" t="s">
        <v>32</v>
      </c>
      <c r="E485" s="58" t="s">
        <v>52</v>
      </c>
      <c r="F485" s="58">
        <v>60</v>
      </c>
      <c r="G485" s="59">
        <v>3.1</v>
      </c>
      <c r="H485" s="59">
        <v>0.7</v>
      </c>
      <c r="I485" s="59">
        <v>15.2</v>
      </c>
      <c r="J485" s="59">
        <v>141</v>
      </c>
      <c r="K485" s="52"/>
      <c r="L485" s="51"/>
    </row>
    <row r="486" spans="1:12" ht="15.6" x14ac:dyDescent="0.3">
      <c r="A486" s="25"/>
      <c r="B486" s="16"/>
      <c r="C486" s="11"/>
      <c r="D486" s="7" t="s">
        <v>33</v>
      </c>
      <c r="E486" s="58" t="s">
        <v>51</v>
      </c>
      <c r="F486" s="58">
        <v>50</v>
      </c>
      <c r="G486" s="59">
        <v>3.1</v>
      </c>
      <c r="H486" s="59">
        <v>0.6</v>
      </c>
      <c r="I486" s="59">
        <v>15.1</v>
      </c>
      <c r="J486" s="59">
        <v>130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:J489" si="146">SUM(G480:G488)</f>
        <v>42.84</v>
      </c>
      <c r="H489" s="21">
        <f t="shared" si="146"/>
        <v>44.49</v>
      </c>
      <c r="I489" s="21">
        <f t="shared" si="146"/>
        <v>99.39</v>
      </c>
      <c r="J489" s="21">
        <f t="shared" si="146"/>
        <v>1080.6199999999999</v>
      </c>
      <c r="K489" s="27"/>
      <c r="L489" s="21">
        <f t="shared" ref="L489" ca="1" si="14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8">SUM(G490:G493)</f>
        <v>0</v>
      </c>
      <c r="H494" s="21">
        <f t="shared" si="148"/>
        <v>0</v>
      </c>
      <c r="I494" s="21">
        <f t="shared" si="148"/>
        <v>0</v>
      </c>
      <c r="J494" s="21">
        <f t="shared" si="148"/>
        <v>0</v>
      </c>
      <c r="K494" s="27"/>
      <c r="L494" s="21">
        <f t="shared" ref="L494" ca="1" si="149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0">SUM(G495:G500)</f>
        <v>0</v>
      </c>
      <c r="H501" s="21">
        <f t="shared" si="150"/>
        <v>0</v>
      </c>
      <c r="I501" s="21">
        <f t="shared" si="150"/>
        <v>0</v>
      </c>
      <c r="J501" s="21">
        <f t="shared" si="150"/>
        <v>0</v>
      </c>
      <c r="K501" s="27"/>
      <c r="L501" s="21">
        <f t="shared" ref="L501" ca="1" si="151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2">SUM(G502:G507)</f>
        <v>0</v>
      </c>
      <c r="H508" s="21">
        <f t="shared" si="152"/>
        <v>0</v>
      </c>
      <c r="I508" s="21">
        <f t="shared" si="152"/>
        <v>0</v>
      </c>
      <c r="J508" s="21">
        <f t="shared" si="152"/>
        <v>0</v>
      </c>
      <c r="K508" s="27"/>
      <c r="L508" s="21">
        <f t="shared" ref="L508" ca="1" si="153">SUM(L502:L510)</f>
        <v>0</v>
      </c>
    </row>
    <row r="509" spans="1:12" ht="15.75" customHeight="1" thickBot="1" x14ac:dyDescent="0.3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1105</v>
      </c>
      <c r="G509" s="34">
        <f t="shared" ref="G509:J509" si="154">G475+G479+G489+G494+G501+G508</f>
        <v>53.89</v>
      </c>
      <c r="H509" s="34">
        <f t="shared" si="154"/>
        <v>54.09</v>
      </c>
      <c r="I509" s="34">
        <f t="shared" si="154"/>
        <v>163.82999999999998</v>
      </c>
      <c r="J509" s="34">
        <f t="shared" si="154"/>
        <v>1485.37</v>
      </c>
      <c r="K509" s="35"/>
      <c r="L509" s="34">
        <f t="shared" ref="L509" ca="1" si="155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6">SUM(G510:G516)</f>
        <v>0</v>
      </c>
      <c r="H517" s="21">
        <f t="shared" si="156"/>
        <v>0</v>
      </c>
      <c r="I517" s="21">
        <f t="shared" si="156"/>
        <v>0</v>
      </c>
      <c r="J517" s="21">
        <f t="shared" si="156"/>
        <v>0</v>
      </c>
      <c r="K517" s="27"/>
      <c r="L517" s="21">
        <f t="shared" si="14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7">SUM(G518:G520)</f>
        <v>0</v>
      </c>
      <c r="H521" s="21">
        <f t="shared" si="157"/>
        <v>0</v>
      </c>
      <c r="I521" s="21">
        <f t="shared" si="157"/>
        <v>0</v>
      </c>
      <c r="J521" s="21">
        <f t="shared" si="157"/>
        <v>0</v>
      </c>
      <c r="K521" s="27"/>
      <c r="L521" s="21">
        <f t="shared" ref="L521" ca="1" si="158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59">SUM(G522:G530)</f>
        <v>0</v>
      </c>
      <c r="H531" s="21">
        <f t="shared" si="159"/>
        <v>0</v>
      </c>
      <c r="I531" s="21">
        <f t="shared" si="159"/>
        <v>0</v>
      </c>
      <c r="J531" s="21">
        <f t="shared" si="159"/>
        <v>0</v>
      </c>
      <c r="K531" s="27"/>
      <c r="L531" s="21">
        <f t="shared" ref="L531" ca="1" si="160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1">SUM(G532:G535)</f>
        <v>0</v>
      </c>
      <c r="H536" s="21">
        <f t="shared" si="161"/>
        <v>0</v>
      </c>
      <c r="I536" s="21">
        <f t="shared" si="161"/>
        <v>0</v>
      </c>
      <c r="J536" s="21">
        <f t="shared" si="161"/>
        <v>0</v>
      </c>
      <c r="K536" s="27"/>
      <c r="L536" s="21">
        <f t="shared" ref="L536" ca="1" si="162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3">SUM(G537:G542)</f>
        <v>0</v>
      </c>
      <c r="H543" s="21">
        <f t="shared" si="163"/>
        <v>0</v>
      </c>
      <c r="I543" s="21">
        <f t="shared" si="163"/>
        <v>0</v>
      </c>
      <c r="J543" s="21">
        <f t="shared" si="163"/>
        <v>0</v>
      </c>
      <c r="K543" s="27"/>
      <c r="L543" s="21">
        <f t="shared" ref="L543" ca="1" si="164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5">SUM(G544:G549)</f>
        <v>0</v>
      </c>
      <c r="H550" s="21">
        <f t="shared" si="165"/>
        <v>0</v>
      </c>
      <c r="I550" s="21">
        <f t="shared" si="165"/>
        <v>0</v>
      </c>
      <c r="J550" s="21">
        <f t="shared" si="165"/>
        <v>0</v>
      </c>
      <c r="K550" s="27"/>
      <c r="L550" s="21">
        <f t="shared" ref="L550" ca="1" si="166">SUM(L544:L552)</f>
        <v>0</v>
      </c>
    </row>
    <row r="551" spans="1:12" ht="15.75" customHeight="1" thickBot="1" x14ac:dyDescent="0.3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:J551" si="167">G517+G521+G531+G536+G543+G550</f>
        <v>0</v>
      </c>
      <c r="H551" s="34">
        <f t="shared" si="167"/>
        <v>0</v>
      </c>
      <c r="I551" s="34">
        <f t="shared" si="167"/>
        <v>0</v>
      </c>
      <c r="J551" s="34">
        <f t="shared" si="167"/>
        <v>0</v>
      </c>
      <c r="K551" s="35"/>
      <c r="L551" s="34">
        <f t="shared" ref="L551" ca="1" si="168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69">SUM(G552:G558)</f>
        <v>0</v>
      </c>
      <c r="H559" s="21">
        <f t="shared" si="169"/>
        <v>0</v>
      </c>
      <c r="I559" s="21">
        <f t="shared" si="169"/>
        <v>0</v>
      </c>
      <c r="J559" s="21">
        <f t="shared" si="169"/>
        <v>0</v>
      </c>
      <c r="K559" s="27"/>
      <c r="L559" s="21">
        <f t="shared" ref="L559" si="170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1">SUM(G560:G562)</f>
        <v>0</v>
      </c>
      <c r="H563" s="21">
        <f t="shared" si="171"/>
        <v>0</v>
      </c>
      <c r="I563" s="21">
        <f t="shared" si="171"/>
        <v>0</v>
      </c>
      <c r="J563" s="21">
        <f t="shared" si="171"/>
        <v>0</v>
      </c>
      <c r="K563" s="27"/>
      <c r="L563" s="21">
        <f t="shared" ref="L563" ca="1" si="172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3">SUM(G564:G572)</f>
        <v>0</v>
      </c>
      <c r="H573" s="21">
        <f t="shared" si="173"/>
        <v>0</v>
      </c>
      <c r="I573" s="21">
        <f t="shared" si="173"/>
        <v>0</v>
      </c>
      <c r="J573" s="21">
        <f t="shared" si="173"/>
        <v>0</v>
      </c>
      <c r="K573" s="27"/>
      <c r="L573" s="21">
        <f t="shared" ref="L573" ca="1" si="174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5">SUM(G574:G577)</f>
        <v>0</v>
      </c>
      <c r="H578" s="21">
        <f t="shared" si="175"/>
        <v>0</v>
      </c>
      <c r="I578" s="21">
        <f t="shared" si="175"/>
        <v>0</v>
      </c>
      <c r="J578" s="21">
        <f t="shared" si="175"/>
        <v>0</v>
      </c>
      <c r="K578" s="27"/>
      <c r="L578" s="21">
        <f t="shared" ref="L578" ca="1" si="176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7">SUM(G579:G584)</f>
        <v>0</v>
      </c>
      <c r="H585" s="21">
        <f t="shared" si="177"/>
        <v>0</v>
      </c>
      <c r="I585" s="21">
        <f t="shared" si="177"/>
        <v>0</v>
      </c>
      <c r="J585" s="21">
        <f t="shared" si="177"/>
        <v>0</v>
      </c>
      <c r="K585" s="27"/>
      <c r="L585" s="21">
        <f t="shared" ref="L585" ca="1" si="178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79">SUM(G586:G591)</f>
        <v>0</v>
      </c>
      <c r="H592" s="21">
        <f t="shared" si="179"/>
        <v>0</v>
      </c>
      <c r="I592" s="21">
        <f t="shared" si="179"/>
        <v>0</v>
      </c>
      <c r="J592" s="21">
        <f t="shared" si="179"/>
        <v>0</v>
      </c>
      <c r="K592" s="27"/>
      <c r="L592" s="21">
        <f t="shared" ref="L592" ca="1" si="180">SUM(L586:L594)</f>
        <v>0</v>
      </c>
    </row>
    <row r="593" spans="1:12" ht="15" thickBot="1" x14ac:dyDescent="0.3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:J593" si="181">G559+G563+G573+G578+G585+G592</f>
        <v>0</v>
      </c>
      <c r="H593" s="40">
        <f t="shared" si="181"/>
        <v>0</v>
      </c>
      <c r="I593" s="40">
        <f t="shared" si="181"/>
        <v>0</v>
      </c>
      <c r="J593" s="40">
        <f t="shared" si="181"/>
        <v>0</v>
      </c>
      <c r="K593" s="41"/>
      <c r="L593" s="34">
        <f ca="1">L559+L563+L573+L578+L585+L592</f>
        <v>0</v>
      </c>
    </row>
    <row r="594" spans="1:12" ht="13.8" thickBot="1" x14ac:dyDescent="0.3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1108.6363636363637</v>
      </c>
      <c r="G594" s="42">
        <f t="shared" ref="G594:L594" si="18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45.36063636363636</v>
      </c>
      <c r="H594" s="42">
        <f t="shared" si="182"/>
        <v>40.43090909090909</v>
      </c>
      <c r="I594" s="42">
        <f t="shared" si="182"/>
        <v>151.91636363636363</v>
      </c>
      <c r="J594" s="42">
        <f t="shared" si="182"/>
        <v>1267.7645454545454</v>
      </c>
      <c r="K594" s="42"/>
      <c r="L594" s="42" t="e">
        <f t="shared" ca="1" si="182"/>
        <v>#DIV/0!</v>
      </c>
    </row>
  </sheetData>
  <sheetProtection sheet="1" objects="1" scenarios="1"/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/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7.399999999999999" x14ac:dyDescent="0.25">
      <c r="A2" s="43" t="s">
        <v>6</v>
      </c>
      <c r="C2" s="2"/>
      <c r="G2" s="2" t="s">
        <v>18</v>
      </c>
      <c r="H2" s="73" t="s">
        <v>46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1</v>
      </c>
      <c r="J3" s="56">
        <v>2024</v>
      </c>
      <c r="K3" s="1"/>
    </row>
    <row r="4" spans="1:12" ht="13.8" thickBot="1" x14ac:dyDescent="0.3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46.8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53</v>
      </c>
      <c r="F6" s="58">
        <v>155</v>
      </c>
      <c r="G6" s="59">
        <v>21.97</v>
      </c>
      <c r="H6" s="59">
        <v>9.11</v>
      </c>
      <c r="I6" s="59">
        <v>21.88</v>
      </c>
      <c r="J6" s="59">
        <v>257.32</v>
      </c>
      <c r="K6" s="60" t="s">
        <v>54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46.8" x14ac:dyDescent="0.3">
      <c r="A8" s="25"/>
      <c r="B8" s="16"/>
      <c r="C8" s="11"/>
      <c r="D8" s="7" t="s">
        <v>22</v>
      </c>
      <c r="E8" s="58" t="s">
        <v>50</v>
      </c>
      <c r="F8" s="58">
        <v>180</v>
      </c>
      <c r="G8" s="59">
        <v>0.108</v>
      </c>
      <c r="H8" s="59">
        <v>0</v>
      </c>
      <c r="I8" s="59">
        <v>10.85</v>
      </c>
      <c r="J8" s="59">
        <v>44</v>
      </c>
      <c r="K8" s="58" t="s">
        <v>55</v>
      </c>
      <c r="L8" s="51"/>
    </row>
    <row r="9" spans="1:12" ht="15.6" x14ac:dyDescent="0.3">
      <c r="A9" s="25"/>
      <c r="B9" s="16"/>
      <c r="C9" s="11"/>
      <c r="D9" s="7" t="s">
        <v>23</v>
      </c>
      <c r="E9" s="58" t="s">
        <v>52</v>
      </c>
      <c r="F9" s="58">
        <v>40</v>
      </c>
      <c r="G9" s="59">
        <v>3.08</v>
      </c>
      <c r="H9" s="59">
        <v>0.56000000000000005</v>
      </c>
      <c r="I9" s="59">
        <v>15.08</v>
      </c>
      <c r="J9" s="59">
        <v>94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25.158000000000001</v>
      </c>
      <c r="H13" s="21">
        <f t="shared" si="0"/>
        <v>9.67</v>
      </c>
      <c r="I13" s="21">
        <f t="shared" si="0"/>
        <v>47.809999999999995</v>
      </c>
      <c r="J13" s="21">
        <f t="shared" si="0"/>
        <v>395.32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46.8" x14ac:dyDescent="0.3">
      <c r="A19" s="25"/>
      <c r="B19" s="16"/>
      <c r="C19" s="11"/>
      <c r="D19" s="7" t="s">
        <v>28</v>
      </c>
      <c r="E19" s="58" t="s">
        <v>47</v>
      </c>
      <c r="F19" s="58">
        <v>200</v>
      </c>
      <c r="G19" s="59">
        <v>1.67</v>
      </c>
      <c r="H19" s="59">
        <v>5.0599999999999996</v>
      </c>
      <c r="I19" s="59">
        <v>8.51</v>
      </c>
      <c r="J19" s="59">
        <v>86.26</v>
      </c>
      <c r="K19" s="58" t="s">
        <v>56</v>
      </c>
      <c r="L19" s="51"/>
    </row>
    <row r="20" spans="1:12" ht="46.8" x14ac:dyDescent="0.3">
      <c r="A20" s="25"/>
      <c r="B20" s="16"/>
      <c r="C20" s="11"/>
      <c r="D20" s="7" t="s">
        <v>29</v>
      </c>
      <c r="E20" s="58" t="s">
        <v>48</v>
      </c>
      <c r="F20" s="58">
        <v>90</v>
      </c>
      <c r="G20" s="59">
        <v>8.25</v>
      </c>
      <c r="H20" s="59">
        <v>12.19</v>
      </c>
      <c r="I20" s="59">
        <v>8.5</v>
      </c>
      <c r="J20" s="59">
        <v>176.7</v>
      </c>
      <c r="K20" s="58" t="s">
        <v>57</v>
      </c>
      <c r="L20" s="51"/>
    </row>
    <row r="21" spans="1:12" ht="46.8" x14ac:dyDescent="0.3">
      <c r="A21" s="25"/>
      <c r="B21" s="16"/>
      <c r="C21" s="11"/>
      <c r="D21" s="7" t="s">
        <v>30</v>
      </c>
      <c r="E21" s="58" t="s">
        <v>49</v>
      </c>
      <c r="F21" s="58">
        <v>150</v>
      </c>
      <c r="G21" s="59">
        <v>9.27</v>
      </c>
      <c r="H21" s="59">
        <v>5.33</v>
      </c>
      <c r="I21" s="59">
        <v>36.869999999999997</v>
      </c>
      <c r="J21" s="59">
        <v>231.78</v>
      </c>
      <c r="K21" s="58" t="s">
        <v>58</v>
      </c>
      <c r="L21" s="51"/>
    </row>
    <row r="22" spans="1:12" ht="46.8" x14ac:dyDescent="0.3">
      <c r="A22" s="25"/>
      <c r="B22" s="16"/>
      <c r="C22" s="11"/>
      <c r="D22" s="7" t="s">
        <v>31</v>
      </c>
      <c r="E22" s="58" t="s">
        <v>50</v>
      </c>
      <c r="F22" s="58">
        <v>180</v>
      </c>
      <c r="G22" s="59">
        <v>0.108</v>
      </c>
      <c r="H22" s="59">
        <v>0</v>
      </c>
      <c r="I22" s="59">
        <v>10.85</v>
      </c>
      <c r="J22" s="59">
        <v>44</v>
      </c>
      <c r="K22" s="58" t="s">
        <v>55</v>
      </c>
      <c r="L22" s="51"/>
    </row>
    <row r="23" spans="1:12" ht="15.6" x14ac:dyDescent="0.3">
      <c r="A23" s="25"/>
      <c r="B23" s="16"/>
      <c r="C23" s="11"/>
      <c r="D23" s="7" t="s">
        <v>32</v>
      </c>
      <c r="E23" s="58" t="s">
        <v>51</v>
      </c>
      <c r="F23" s="58">
        <v>50</v>
      </c>
      <c r="G23" s="59">
        <v>3.1</v>
      </c>
      <c r="H23" s="59">
        <v>0.6</v>
      </c>
      <c r="I23" s="59">
        <v>15.1</v>
      </c>
      <c r="J23" s="59">
        <v>130</v>
      </c>
      <c r="K23" s="52"/>
      <c r="L23" s="51"/>
    </row>
    <row r="24" spans="1:12" ht="15.6" x14ac:dyDescent="0.3">
      <c r="A24" s="25"/>
      <c r="B24" s="16"/>
      <c r="C24" s="11"/>
      <c r="D24" s="7" t="s">
        <v>33</v>
      </c>
      <c r="E24" s="58" t="s">
        <v>52</v>
      </c>
      <c r="F24" s="58">
        <v>60</v>
      </c>
      <c r="G24" s="59">
        <v>3.1</v>
      </c>
      <c r="H24" s="59">
        <v>0.7</v>
      </c>
      <c r="I24" s="59">
        <v>15.2</v>
      </c>
      <c r="J24" s="59">
        <v>141</v>
      </c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25.498000000000001</v>
      </c>
      <c r="H27" s="21">
        <f t="shared" si="3"/>
        <v>23.88</v>
      </c>
      <c r="I27" s="21">
        <f t="shared" si="3"/>
        <v>95.029999999999987</v>
      </c>
      <c r="J27" s="21">
        <f t="shared" si="3"/>
        <v>809.74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1105</v>
      </c>
      <c r="G47" s="34">
        <f t="shared" ref="G47:J47" si="7">G13+G17+G27+G32+G39+G46</f>
        <v>50.656000000000006</v>
      </c>
      <c r="H47" s="34">
        <f t="shared" si="7"/>
        <v>33.549999999999997</v>
      </c>
      <c r="I47" s="34">
        <f t="shared" si="7"/>
        <v>142.83999999999997</v>
      </c>
      <c r="J47" s="34">
        <f t="shared" si="7"/>
        <v>1205.06</v>
      </c>
      <c r="K47" s="35"/>
      <c r="L47" s="34">
        <f ca="1">L13+L17+L27+L32+L39+L46</f>
        <v>0</v>
      </c>
    </row>
    <row r="48" spans="1:12" ht="46.8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58">
        <v>155</v>
      </c>
      <c r="G48" s="59">
        <v>4.6900000000000004</v>
      </c>
      <c r="H48" s="59">
        <v>6.09</v>
      </c>
      <c r="I48" s="59">
        <v>23.55</v>
      </c>
      <c r="J48" s="59">
        <v>168.2</v>
      </c>
      <c r="K48" s="58" t="s">
        <v>62</v>
      </c>
      <c r="L48" s="48"/>
    </row>
    <row r="49" spans="1:12" ht="14.4" x14ac:dyDescent="0.3">
      <c r="A49" s="15"/>
      <c r="B49" s="16"/>
      <c r="C49" s="11"/>
      <c r="D49" s="6"/>
      <c r="E49" s="52"/>
      <c r="F49" s="51"/>
      <c r="G49" s="51"/>
      <c r="H49" s="51"/>
      <c r="I49" s="51"/>
      <c r="J49" s="51"/>
      <c r="K49" s="52"/>
      <c r="L49" s="51"/>
    </row>
    <row r="50" spans="1:12" ht="46.8" x14ac:dyDescent="0.3">
      <c r="A50" s="15"/>
      <c r="B50" s="16"/>
      <c r="C50" s="11"/>
      <c r="D50" s="7" t="s">
        <v>22</v>
      </c>
      <c r="E50" s="58" t="s">
        <v>60</v>
      </c>
      <c r="F50" s="58">
        <v>180</v>
      </c>
      <c r="G50" s="59">
        <v>2.52</v>
      </c>
      <c r="H50" s="59">
        <v>2.87</v>
      </c>
      <c r="I50" s="59">
        <v>17.75</v>
      </c>
      <c r="J50" s="59">
        <v>106.93</v>
      </c>
      <c r="K50" s="58" t="s">
        <v>61</v>
      </c>
      <c r="L50" s="51"/>
    </row>
    <row r="51" spans="1:12" ht="15.6" x14ac:dyDescent="0.3">
      <c r="A51" s="15"/>
      <c r="B51" s="16"/>
      <c r="C51" s="11"/>
      <c r="D51" s="7" t="s">
        <v>23</v>
      </c>
      <c r="E51" s="58" t="s">
        <v>52</v>
      </c>
      <c r="F51" s="58">
        <v>40</v>
      </c>
      <c r="G51" s="59">
        <v>3.08</v>
      </c>
      <c r="H51" s="59">
        <v>0.56000000000000005</v>
      </c>
      <c r="I51" s="59">
        <v>15.08</v>
      </c>
      <c r="J51" s="59">
        <v>94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375</v>
      </c>
      <c r="G55" s="21">
        <f t="shared" ref="G55:J55" si="8">SUM(G48:G54)</f>
        <v>10.290000000000001</v>
      </c>
      <c r="H55" s="21">
        <f t="shared" si="8"/>
        <v>9.5200000000000014</v>
      </c>
      <c r="I55" s="21">
        <f t="shared" si="8"/>
        <v>56.379999999999995</v>
      </c>
      <c r="J55" s="21">
        <f t="shared" si="8"/>
        <v>369.13</v>
      </c>
      <c r="K55" s="27"/>
      <c r="L55" s="21">
        <f t="shared" ref="L55:L97" si="9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6" x14ac:dyDescent="0.3">
      <c r="A61" s="15"/>
      <c r="B61" s="16"/>
      <c r="C61" s="11"/>
      <c r="D61" s="7" t="s">
        <v>28</v>
      </c>
      <c r="E61" s="58" t="s">
        <v>63</v>
      </c>
      <c r="F61" s="58">
        <v>200</v>
      </c>
      <c r="G61" s="59">
        <v>1.52</v>
      </c>
      <c r="H61" s="59">
        <v>5.33</v>
      </c>
      <c r="I61" s="59">
        <v>8.65</v>
      </c>
      <c r="J61" s="59">
        <v>88.89</v>
      </c>
      <c r="K61" s="52"/>
      <c r="L61" s="51"/>
    </row>
    <row r="62" spans="1:12" ht="15.6" x14ac:dyDescent="0.3">
      <c r="A62" s="15"/>
      <c r="B62" s="16"/>
      <c r="C62" s="11"/>
      <c r="D62" s="7" t="s">
        <v>29</v>
      </c>
      <c r="E62" s="58" t="s">
        <v>64</v>
      </c>
      <c r="F62" s="58">
        <v>210</v>
      </c>
      <c r="G62" s="59">
        <v>24.33</v>
      </c>
      <c r="H62" s="59">
        <v>20.69</v>
      </c>
      <c r="I62" s="59">
        <v>33.71</v>
      </c>
      <c r="J62" s="59">
        <v>418.37</v>
      </c>
      <c r="K62" s="52"/>
      <c r="L62" s="51"/>
    </row>
    <row r="63" spans="1:12" ht="15.6" x14ac:dyDescent="0.3">
      <c r="A63" s="15"/>
      <c r="B63" s="16"/>
      <c r="C63" s="11"/>
      <c r="D63" s="7" t="s">
        <v>30</v>
      </c>
      <c r="E63" s="58" t="s">
        <v>65</v>
      </c>
      <c r="F63" s="58">
        <v>180</v>
      </c>
      <c r="G63" s="59">
        <v>7.0000000000000007E-2</v>
      </c>
      <c r="H63" s="59">
        <v>0.01</v>
      </c>
      <c r="I63" s="59">
        <v>15.31</v>
      </c>
      <c r="J63" s="59">
        <v>61.62</v>
      </c>
      <c r="K63" s="52"/>
      <c r="L63" s="51"/>
    </row>
    <row r="64" spans="1:12" ht="15.6" x14ac:dyDescent="0.3">
      <c r="A64" s="15"/>
      <c r="B64" s="16"/>
      <c r="C64" s="11"/>
      <c r="D64" s="7" t="s">
        <v>31</v>
      </c>
      <c r="E64" s="58" t="s">
        <v>51</v>
      </c>
      <c r="F64" s="58">
        <v>50</v>
      </c>
      <c r="G64" s="59">
        <v>3.1</v>
      </c>
      <c r="H64" s="59">
        <v>0.6</v>
      </c>
      <c r="I64" s="59">
        <v>15.1</v>
      </c>
      <c r="J64" s="59">
        <v>130</v>
      </c>
      <c r="K64" s="52"/>
      <c r="L64" s="51"/>
    </row>
    <row r="65" spans="1:12" ht="15.6" x14ac:dyDescent="0.3">
      <c r="A65" s="15"/>
      <c r="B65" s="16"/>
      <c r="C65" s="11"/>
      <c r="D65" s="7" t="s">
        <v>32</v>
      </c>
      <c r="E65" s="58" t="s">
        <v>52</v>
      </c>
      <c r="F65" s="58">
        <v>60</v>
      </c>
      <c r="G65" s="59">
        <v>3.1</v>
      </c>
      <c r="H65" s="59">
        <v>0.7</v>
      </c>
      <c r="I65" s="59">
        <v>15.2</v>
      </c>
      <c r="J65" s="59">
        <v>141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:J69" si="12">SUM(G60:G68)</f>
        <v>32.119999999999997</v>
      </c>
      <c r="H69" s="21">
        <f t="shared" si="12"/>
        <v>27.330000000000005</v>
      </c>
      <c r="I69" s="21">
        <f t="shared" si="12"/>
        <v>87.97</v>
      </c>
      <c r="J69" s="21">
        <f t="shared" si="12"/>
        <v>839.88</v>
      </c>
      <c r="K69" s="27"/>
      <c r="L69" s="21">
        <f t="shared" ref="L69" ca="1" si="13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3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1075</v>
      </c>
      <c r="G89" s="34">
        <f t="shared" ref="G89:J89" si="20">G55+G59+G69+G74+G81+G88</f>
        <v>42.41</v>
      </c>
      <c r="H89" s="34">
        <f t="shared" si="20"/>
        <v>36.850000000000009</v>
      </c>
      <c r="I89" s="34">
        <f t="shared" si="20"/>
        <v>144.35</v>
      </c>
      <c r="J89" s="34">
        <f t="shared" si="20"/>
        <v>1209.01</v>
      </c>
      <c r="K89" s="35"/>
      <c r="L89" s="34">
        <f t="shared" ref="L89" ca="1" si="21">L55+L59+L69+L74+L81+L88</f>
        <v>0</v>
      </c>
    </row>
    <row r="90" spans="1:12" ht="15.6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66</v>
      </c>
      <c r="F90" s="58">
        <v>155</v>
      </c>
      <c r="G90" s="59">
        <v>4.96</v>
      </c>
      <c r="H90" s="59">
        <v>6.3</v>
      </c>
      <c r="I90" s="59">
        <v>26.58</v>
      </c>
      <c r="J90" s="59">
        <v>182.65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6" x14ac:dyDescent="0.3">
      <c r="A92" s="25"/>
      <c r="B92" s="16"/>
      <c r="C92" s="11"/>
      <c r="D92" s="7" t="s">
        <v>22</v>
      </c>
      <c r="E92" s="58" t="s">
        <v>50</v>
      </c>
      <c r="F92" s="58">
        <v>180</v>
      </c>
      <c r="G92" s="59">
        <v>0.108</v>
      </c>
      <c r="H92" s="59">
        <v>0</v>
      </c>
      <c r="I92" s="59">
        <v>10.85</v>
      </c>
      <c r="J92" s="59">
        <v>44</v>
      </c>
      <c r="K92" s="52"/>
      <c r="L92" s="51"/>
    </row>
    <row r="93" spans="1:12" ht="15.6" x14ac:dyDescent="0.3">
      <c r="A93" s="25"/>
      <c r="B93" s="16"/>
      <c r="C93" s="11"/>
      <c r="D93" s="7" t="s">
        <v>23</v>
      </c>
      <c r="E93" s="58" t="s">
        <v>52</v>
      </c>
      <c r="F93" s="58">
        <v>40</v>
      </c>
      <c r="G93" s="59">
        <v>3.08</v>
      </c>
      <c r="H93" s="59">
        <v>0.56000000000000005</v>
      </c>
      <c r="I93" s="59">
        <v>15.08</v>
      </c>
      <c r="J93" s="59">
        <v>94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375</v>
      </c>
      <c r="G97" s="21">
        <f t="shared" ref="G97:J97" si="22">SUM(G90:G96)</f>
        <v>8.1479999999999997</v>
      </c>
      <c r="H97" s="21">
        <f t="shared" si="22"/>
        <v>6.8599999999999994</v>
      </c>
      <c r="I97" s="21">
        <f t="shared" si="22"/>
        <v>52.51</v>
      </c>
      <c r="J97" s="21">
        <f t="shared" si="22"/>
        <v>320.64999999999998</v>
      </c>
      <c r="K97" s="27"/>
      <c r="L97" s="21">
        <f t="shared" si="9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6" x14ac:dyDescent="0.3">
      <c r="A103" s="25"/>
      <c r="B103" s="16"/>
      <c r="C103" s="11"/>
      <c r="D103" s="7" t="s">
        <v>28</v>
      </c>
      <c r="E103" s="58" t="s">
        <v>67</v>
      </c>
      <c r="F103" s="58">
        <v>200</v>
      </c>
      <c r="G103" s="59">
        <v>4</v>
      </c>
      <c r="H103" s="59">
        <v>9</v>
      </c>
      <c r="I103" s="59">
        <v>25.9</v>
      </c>
      <c r="J103" s="59">
        <v>119.7</v>
      </c>
      <c r="K103" s="52"/>
      <c r="L103" s="51"/>
    </row>
    <row r="104" spans="1:12" ht="15.6" x14ac:dyDescent="0.3">
      <c r="A104" s="25"/>
      <c r="B104" s="16"/>
      <c r="C104" s="11"/>
      <c r="D104" s="7" t="s">
        <v>29</v>
      </c>
      <c r="E104" s="60" t="s">
        <v>68</v>
      </c>
      <c r="F104" s="60">
        <v>90</v>
      </c>
      <c r="G104" s="61">
        <v>12.43</v>
      </c>
      <c r="H104" s="61">
        <v>2.3199999999999998</v>
      </c>
      <c r="I104" s="61">
        <v>8.15</v>
      </c>
      <c r="J104" s="61">
        <v>103.12</v>
      </c>
      <c r="K104" s="52"/>
      <c r="L104" s="51"/>
    </row>
    <row r="105" spans="1:12" ht="15.6" x14ac:dyDescent="0.3">
      <c r="A105" s="25"/>
      <c r="B105" s="16"/>
      <c r="C105" s="11"/>
      <c r="D105" s="7" t="s">
        <v>30</v>
      </c>
      <c r="E105" s="58" t="s">
        <v>69</v>
      </c>
      <c r="F105" s="58">
        <v>150</v>
      </c>
      <c r="G105" s="59">
        <v>5.52</v>
      </c>
      <c r="H105" s="59">
        <v>5.3</v>
      </c>
      <c r="I105" s="59">
        <v>35.33</v>
      </c>
      <c r="J105" s="59">
        <v>211.1</v>
      </c>
      <c r="K105" s="52"/>
      <c r="L105" s="51"/>
    </row>
    <row r="106" spans="1:12" ht="15.6" x14ac:dyDescent="0.3">
      <c r="A106" s="25"/>
      <c r="B106" s="16"/>
      <c r="C106" s="11"/>
      <c r="D106" s="7" t="s">
        <v>31</v>
      </c>
      <c r="E106" s="58" t="s">
        <v>70</v>
      </c>
      <c r="F106" s="58">
        <v>180</v>
      </c>
      <c r="G106" s="59">
        <v>0.5</v>
      </c>
      <c r="H106" s="59">
        <v>0</v>
      </c>
      <c r="I106" s="59">
        <v>25.13</v>
      </c>
      <c r="J106" s="59">
        <v>103.44</v>
      </c>
      <c r="K106" s="52"/>
      <c r="L106" s="51"/>
    </row>
    <row r="107" spans="1:12" ht="15.6" x14ac:dyDescent="0.3">
      <c r="A107" s="25"/>
      <c r="B107" s="16"/>
      <c r="C107" s="11"/>
      <c r="D107" s="7" t="s">
        <v>32</v>
      </c>
      <c r="E107" s="58" t="s">
        <v>51</v>
      </c>
      <c r="F107" s="58">
        <v>50</v>
      </c>
      <c r="G107" s="59">
        <v>3.1</v>
      </c>
      <c r="H107" s="59">
        <v>0.6</v>
      </c>
      <c r="I107" s="59">
        <v>15.1</v>
      </c>
      <c r="J107" s="59">
        <v>130</v>
      </c>
      <c r="K107" s="52"/>
      <c r="L107" s="51"/>
    </row>
    <row r="108" spans="1:12" ht="15.6" x14ac:dyDescent="0.3">
      <c r="A108" s="25"/>
      <c r="B108" s="16"/>
      <c r="C108" s="11"/>
      <c r="D108" s="7" t="s">
        <v>33</v>
      </c>
      <c r="E108" s="58" t="s">
        <v>52</v>
      </c>
      <c r="F108" s="58">
        <v>60</v>
      </c>
      <c r="G108" s="59">
        <v>3.1</v>
      </c>
      <c r="H108" s="59">
        <v>0.7</v>
      </c>
      <c r="I108" s="59">
        <v>15.2</v>
      </c>
      <c r="J108" s="59">
        <v>141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:J111" si="25">SUM(G102:G110)</f>
        <v>28.650000000000002</v>
      </c>
      <c r="H111" s="21">
        <f t="shared" si="25"/>
        <v>17.920000000000002</v>
      </c>
      <c r="I111" s="21">
        <f t="shared" si="25"/>
        <v>124.80999999999999</v>
      </c>
      <c r="J111" s="21">
        <f t="shared" si="25"/>
        <v>808.3599999999999</v>
      </c>
      <c r="K111" s="27"/>
      <c r="L111" s="21">
        <f t="shared" ref="L111" ca="1" si="2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31">SUM(G124:G129)</f>
        <v>0</v>
      </c>
      <c r="H130" s="21">
        <f t="shared" si="31"/>
        <v>0</v>
      </c>
      <c r="I130" s="21">
        <f t="shared" ref="I130:J130" si="32">SUM(I124:I129)</f>
        <v>0</v>
      </c>
      <c r="J130" s="21">
        <f t="shared" si="32"/>
        <v>0</v>
      </c>
      <c r="K130" s="27"/>
      <c r="L130" s="21">
        <f t="shared" ref="L130" ca="1" si="33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1105</v>
      </c>
      <c r="G131" s="34">
        <f t="shared" ref="G131:J131" si="34">G97+G101+G111+G116+G123+G130</f>
        <v>36.798000000000002</v>
      </c>
      <c r="H131" s="34">
        <f t="shared" si="34"/>
        <v>24.78</v>
      </c>
      <c r="I131" s="34">
        <f t="shared" si="34"/>
        <v>177.32</v>
      </c>
      <c r="J131" s="34">
        <f t="shared" si="34"/>
        <v>1129.0099999999998</v>
      </c>
      <c r="K131" s="35"/>
      <c r="L131" s="34">
        <f t="shared" ref="L131" ca="1" si="35">L97+L101+L111+L116+L123+L130</f>
        <v>0</v>
      </c>
    </row>
    <row r="132" spans="1:12" ht="15.6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71</v>
      </c>
      <c r="F132" s="58">
        <v>200</v>
      </c>
      <c r="G132" s="59">
        <v>5.58</v>
      </c>
      <c r="H132" s="59">
        <v>6.12</v>
      </c>
      <c r="I132" s="59">
        <v>19.73</v>
      </c>
      <c r="J132" s="59">
        <v>156</v>
      </c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6" x14ac:dyDescent="0.3">
      <c r="A134" s="25"/>
      <c r="B134" s="16"/>
      <c r="C134" s="11"/>
      <c r="D134" s="7" t="s">
        <v>22</v>
      </c>
      <c r="E134" s="58" t="s">
        <v>72</v>
      </c>
      <c r="F134" s="58">
        <v>180</v>
      </c>
      <c r="G134" s="59">
        <v>1.23</v>
      </c>
      <c r="H134" s="59">
        <v>0</v>
      </c>
      <c r="I134" s="59">
        <v>26.14</v>
      </c>
      <c r="J134" s="59">
        <v>104.67</v>
      </c>
      <c r="K134" s="52"/>
      <c r="L134" s="51"/>
    </row>
    <row r="135" spans="1:12" ht="15.6" x14ac:dyDescent="0.3">
      <c r="A135" s="25"/>
      <c r="B135" s="16"/>
      <c r="C135" s="11"/>
      <c r="D135" s="7" t="s">
        <v>23</v>
      </c>
      <c r="E135" s="58" t="s">
        <v>52</v>
      </c>
      <c r="F135" s="58">
        <v>40</v>
      </c>
      <c r="G135" s="62">
        <v>3.08</v>
      </c>
      <c r="H135" s="62">
        <v>0.56000000000000005</v>
      </c>
      <c r="I135" s="62">
        <v>15.08</v>
      </c>
      <c r="J135" s="62">
        <v>94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420</v>
      </c>
      <c r="G139" s="21">
        <f t="shared" ref="G139:J139" si="36">SUM(G132:G138)</f>
        <v>9.89</v>
      </c>
      <c r="H139" s="21">
        <f t="shared" si="36"/>
        <v>6.68</v>
      </c>
      <c r="I139" s="21">
        <f t="shared" si="36"/>
        <v>60.95</v>
      </c>
      <c r="J139" s="21">
        <f t="shared" si="36"/>
        <v>354.67</v>
      </c>
      <c r="K139" s="27"/>
      <c r="L139" s="21">
        <f t="shared" ref="L139:L181" si="37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8">SUM(G140:G142)</f>
        <v>0</v>
      </c>
      <c r="H143" s="21">
        <f t="shared" si="38"/>
        <v>0</v>
      </c>
      <c r="I143" s="21">
        <f t="shared" si="38"/>
        <v>0</v>
      </c>
      <c r="J143" s="21">
        <f t="shared" si="38"/>
        <v>0</v>
      </c>
      <c r="K143" s="27"/>
      <c r="L143" s="21">
        <f t="shared" ref="L143" ca="1" si="39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6" x14ac:dyDescent="0.3">
      <c r="A145" s="25"/>
      <c r="B145" s="16"/>
      <c r="C145" s="11"/>
      <c r="D145" s="7" t="s">
        <v>28</v>
      </c>
      <c r="E145" s="58" t="s">
        <v>73</v>
      </c>
      <c r="F145" s="58">
        <v>200</v>
      </c>
      <c r="G145" s="59">
        <v>1.54</v>
      </c>
      <c r="H145" s="59">
        <v>2.2799999999999998</v>
      </c>
      <c r="I145" s="59">
        <v>10.07</v>
      </c>
      <c r="J145" s="59">
        <v>92.19</v>
      </c>
      <c r="K145" s="52"/>
      <c r="L145" s="51"/>
    </row>
    <row r="146" spans="1:12" ht="15.6" x14ac:dyDescent="0.3">
      <c r="A146" s="25"/>
      <c r="B146" s="16"/>
      <c r="C146" s="11"/>
      <c r="D146" s="7" t="s">
        <v>29</v>
      </c>
      <c r="E146" s="60" t="s">
        <v>74</v>
      </c>
      <c r="F146" s="60">
        <v>90</v>
      </c>
      <c r="G146" s="61">
        <v>29.58</v>
      </c>
      <c r="H146" s="61">
        <v>34.26</v>
      </c>
      <c r="I146" s="61">
        <v>2</v>
      </c>
      <c r="J146" s="61">
        <v>434.71</v>
      </c>
      <c r="K146" s="52"/>
      <c r="L146" s="51"/>
    </row>
    <row r="147" spans="1:12" ht="15.6" x14ac:dyDescent="0.3">
      <c r="A147" s="25"/>
      <c r="B147" s="16"/>
      <c r="C147" s="11"/>
      <c r="D147" s="7" t="s">
        <v>30</v>
      </c>
      <c r="E147" s="58" t="s">
        <v>75</v>
      </c>
      <c r="F147" s="58">
        <v>150</v>
      </c>
      <c r="G147" s="59">
        <v>3.89</v>
      </c>
      <c r="H147" s="59">
        <v>5.09</v>
      </c>
      <c r="I147" s="59">
        <v>40.28</v>
      </c>
      <c r="J147" s="59">
        <v>225.18</v>
      </c>
      <c r="K147" s="52"/>
      <c r="L147" s="51"/>
    </row>
    <row r="148" spans="1:12" ht="15.6" x14ac:dyDescent="0.3">
      <c r="A148" s="25"/>
      <c r="B148" s="16"/>
      <c r="C148" s="11"/>
      <c r="D148" s="7" t="s">
        <v>31</v>
      </c>
      <c r="E148" s="58" t="s">
        <v>50</v>
      </c>
      <c r="F148" s="58">
        <v>180</v>
      </c>
      <c r="G148" s="59">
        <v>0.108</v>
      </c>
      <c r="H148" s="59">
        <v>0</v>
      </c>
      <c r="I148" s="59">
        <v>10.85</v>
      </c>
      <c r="J148" s="59">
        <v>44</v>
      </c>
      <c r="K148" s="52"/>
      <c r="L148" s="51"/>
    </row>
    <row r="149" spans="1:12" ht="15.6" x14ac:dyDescent="0.3">
      <c r="A149" s="25"/>
      <c r="B149" s="16"/>
      <c r="C149" s="11"/>
      <c r="D149" s="7" t="s">
        <v>32</v>
      </c>
      <c r="E149" s="58" t="s">
        <v>51</v>
      </c>
      <c r="F149" s="58">
        <v>50</v>
      </c>
      <c r="G149" s="59">
        <v>3.1</v>
      </c>
      <c r="H149" s="59">
        <v>0.6</v>
      </c>
      <c r="I149" s="59">
        <v>15.1</v>
      </c>
      <c r="J149" s="59">
        <v>130</v>
      </c>
      <c r="K149" s="52"/>
      <c r="L149" s="51"/>
    </row>
    <row r="150" spans="1:12" ht="15.6" x14ac:dyDescent="0.3">
      <c r="A150" s="25"/>
      <c r="B150" s="16"/>
      <c r="C150" s="11"/>
      <c r="D150" s="7" t="s">
        <v>33</v>
      </c>
      <c r="E150" s="58" t="s">
        <v>52</v>
      </c>
      <c r="F150" s="58">
        <v>60</v>
      </c>
      <c r="G150" s="59">
        <v>3.1</v>
      </c>
      <c r="H150" s="59">
        <v>0.7</v>
      </c>
      <c r="I150" s="59">
        <v>15.2</v>
      </c>
      <c r="J150" s="59">
        <v>141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:J153" si="40">SUM(G144:G152)</f>
        <v>41.317999999999998</v>
      </c>
      <c r="H153" s="21">
        <f t="shared" si="40"/>
        <v>42.93</v>
      </c>
      <c r="I153" s="21">
        <f t="shared" si="40"/>
        <v>93.5</v>
      </c>
      <c r="J153" s="21">
        <f t="shared" si="40"/>
        <v>1067.08</v>
      </c>
      <c r="K153" s="27"/>
      <c r="L153" s="21">
        <f t="shared" ref="L153" ca="1" si="4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2">SUM(G154:G157)</f>
        <v>0</v>
      </c>
      <c r="H158" s="21">
        <f t="shared" si="42"/>
        <v>0</v>
      </c>
      <c r="I158" s="21">
        <f t="shared" si="42"/>
        <v>0</v>
      </c>
      <c r="J158" s="21">
        <f t="shared" si="42"/>
        <v>0</v>
      </c>
      <c r="K158" s="27"/>
      <c r="L158" s="21">
        <f t="shared" ref="L158" ca="1" si="43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4">SUM(G159:G164)</f>
        <v>0</v>
      </c>
      <c r="H165" s="21">
        <f t="shared" si="44"/>
        <v>0</v>
      </c>
      <c r="I165" s="21">
        <f t="shared" si="44"/>
        <v>0</v>
      </c>
      <c r="J165" s="21">
        <f t="shared" si="44"/>
        <v>0</v>
      </c>
      <c r="K165" s="27"/>
      <c r="L165" s="21">
        <f t="shared" ref="L165" ca="1" si="45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6">SUM(G166:G171)</f>
        <v>0</v>
      </c>
      <c r="H172" s="21">
        <f t="shared" si="46"/>
        <v>0</v>
      </c>
      <c r="I172" s="21">
        <f t="shared" si="46"/>
        <v>0</v>
      </c>
      <c r="J172" s="21">
        <f t="shared" si="46"/>
        <v>0</v>
      </c>
      <c r="K172" s="27"/>
      <c r="L172" s="21">
        <f t="shared" ref="L172" ca="1" si="47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1150</v>
      </c>
      <c r="G173" s="34">
        <f t="shared" ref="G173:J173" si="48">G139+G143+G153+G158+G165+G172</f>
        <v>51.207999999999998</v>
      </c>
      <c r="H173" s="34">
        <f t="shared" si="48"/>
        <v>49.61</v>
      </c>
      <c r="I173" s="34">
        <f t="shared" si="48"/>
        <v>154.44999999999999</v>
      </c>
      <c r="J173" s="34">
        <f t="shared" si="48"/>
        <v>1421.75</v>
      </c>
      <c r="K173" s="35"/>
      <c r="L173" s="34">
        <f t="shared" ref="L173" ca="1" si="49">L139+L143+L153+L158+L165+L172</f>
        <v>0</v>
      </c>
    </row>
    <row r="174" spans="1:12" ht="15.6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76</v>
      </c>
      <c r="F174" s="58">
        <v>155</v>
      </c>
      <c r="G174" s="59">
        <v>6.02</v>
      </c>
      <c r="H174" s="59">
        <v>6.22</v>
      </c>
      <c r="I174" s="59">
        <v>26.6</v>
      </c>
      <c r="J174" s="59">
        <v>186.49</v>
      </c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6" x14ac:dyDescent="0.3">
      <c r="A176" s="25"/>
      <c r="B176" s="16"/>
      <c r="C176" s="11"/>
      <c r="D176" s="7" t="s">
        <v>22</v>
      </c>
      <c r="E176" s="58" t="s">
        <v>50</v>
      </c>
      <c r="F176" s="58">
        <v>180</v>
      </c>
      <c r="G176" s="59">
        <v>0.108</v>
      </c>
      <c r="H176" s="59">
        <v>0</v>
      </c>
      <c r="I176" s="59">
        <v>10.85</v>
      </c>
      <c r="J176" s="59">
        <v>44</v>
      </c>
      <c r="K176" s="52"/>
      <c r="L176" s="51"/>
    </row>
    <row r="177" spans="1:12" ht="15.6" x14ac:dyDescent="0.3">
      <c r="A177" s="25"/>
      <c r="B177" s="16"/>
      <c r="C177" s="11"/>
      <c r="D177" s="7" t="s">
        <v>23</v>
      </c>
      <c r="E177" s="58" t="s">
        <v>52</v>
      </c>
      <c r="F177" s="58">
        <v>40</v>
      </c>
      <c r="G177" s="59">
        <v>3.08</v>
      </c>
      <c r="H177" s="59">
        <v>0.56000000000000005</v>
      </c>
      <c r="I177" s="59">
        <v>15.08</v>
      </c>
      <c r="J177" s="59">
        <v>94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375</v>
      </c>
      <c r="G181" s="21">
        <f t="shared" ref="G181:J181" si="50">SUM(G174:G180)</f>
        <v>9.2079999999999984</v>
      </c>
      <c r="H181" s="21">
        <f t="shared" si="50"/>
        <v>6.7799999999999994</v>
      </c>
      <c r="I181" s="21">
        <f t="shared" si="50"/>
        <v>52.53</v>
      </c>
      <c r="J181" s="21">
        <f t="shared" si="50"/>
        <v>324.49</v>
      </c>
      <c r="K181" s="27"/>
      <c r="L181" s="21">
        <f t="shared" si="37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1">SUM(G182:G184)</f>
        <v>0</v>
      </c>
      <c r="H185" s="21">
        <f t="shared" si="51"/>
        <v>0</v>
      </c>
      <c r="I185" s="21">
        <f t="shared" si="51"/>
        <v>0</v>
      </c>
      <c r="J185" s="21">
        <f t="shared" si="51"/>
        <v>0</v>
      </c>
      <c r="K185" s="27"/>
      <c r="L185" s="21">
        <f t="shared" ref="L185" ca="1" si="52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.6" x14ac:dyDescent="0.3">
      <c r="A187" s="25"/>
      <c r="B187" s="16"/>
      <c r="C187" s="11"/>
      <c r="D187" s="7" t="s">
        <v>28</v>
      </c>
      <c r="E187" s="58" t="s">
        <v>77</v>
      </c>
      <c r="F187" s="58">
        <v>200</v>
      </c>
      <c r="G187" s="59">
        <v>2.2599999999999998</v>
      </c>
      <c r="H187" s="59">
        <v>2.29</v>
      </c>
      <c r="I187" s="59">
        <v>17.41</v>
      </c>
      <c r="J187" s="59">
        <v>99.27</v>
      </c>
      <c r="K187" s="52"/>
      <c r="L187" s="51"/>
    </row>
    <row r="188" spans="1:12" ht="15.6" x14ac:dyDescent="0.3">
      <c r="A188" s="25"/>
      <c r="B188" s="16"/>
      <c r="C188" s="11"/>
      <c r="D188" s="7" t="s">
        <v>29</v>
      </c>
      <c r="E188" s="58" t="s">
        <v>78</v>
      </c>
      <c r="F188" s="58">
        <v>90</v>
      </c>
      <c r="G188" s="59">
        <v>7.94</v>
      </c>
      <c r="H188" s="59">
        <v>19.25</v>
      </c>
      <c r="I188" s="59">
        <v>1.31</v>
      </c>
      <c r="J188" s="59">
        <v>215.66</v>
      </c>
      <c r="K188" s="52"/>
      <c r="L188" s="51"/>
    </row>
    <row r="189" spans="1:12" ht="31.2" x14ac:dyDescent="0.3">
      <c r="A189" s="25"/>
      <c r="B189" s="16"/>
      <c r="C189" s="11"/>
      <c r="D189" s="7" t="s">
        <v>30</v>
      </c>
      <c r="E189" s="58" t="s">
        <v>79</v>
      </c>
      <c r="F189" s="58">
        <v>200</v>
      </c>
      <c r="G189" s="59">
        <v>3.6</v>
      </c>
      <c r="H189" s="59">
        <v>5.47</v>
      </c>
      <c r="I189" s="59">
        <v>21.79</v>
      </c>
      <c r="J189" s="59">
        <v>145.96</v>
      </c>
      <c r="K189" s="52"/>
      <c r="L189" s="51"/>
    </row>
    <row r="190" spans="1:12" ht="15.6" x14ac:dyDescent="0.3">
      <c r="A190" s="25"/>
      <c r="B190" s="16"/>
      <c r="C190" s="11"/>
      <c r="D190" s="7" t="s">
        <v>31</v>
      </c>
      <c r="E190" s="58" t="s">
        <v>80</v>
      </c>
      <c r="F190" s="58">
        <v>180</v>
      </c>
      <c r="G190" s="59">
        <v>0.23</v>
      </c>
      <c r="H190" s="59">
        <v>0.23</v>
      </c>
      <c r="I190" s="59">
        <v>22.84</v>
      </c>
      <c r="J190" s="59">
        <v>93.75</v>
      </c>
      <c r="K190" s="52"/>
      <c r="L190" s="51"/>
    </row>
    <row r="191" spans="1:12" ht="15.6" x14ac:dyDescent="0.3">
      <c r="A191" s="25"/>
      <c r="B191" s="16"/>
      <c r="C191" s="11"/>
      <c r="D191" s="7" t="s">
        <v>32</v>
      </c>
      <c r="E191" s="58" t="s">
        <v>51</v>
      </c>
      <c r="F191" s="58">
        <v>40</v>
      </c>
      <c r="G191" s="59">
        <v>3.1</v>
      </c>
      <c r="H191" s="59">
        <v>0.6</v>
      </c>
      <c r="I191" s="59">
        <v>15.1</v>
      </c>
      <c r="J191" s="59">
        <v>94</v>
      </c>
      <c r="K191" s="52"/>
      <c r="L191" s="51"/>
    </row>
    <row r="192" spans="1:12" ht="15.6" x14ac:dyDescent="0.3">
      <c r="A192" s="25"/>
      <c r="B192" s="16"/>
      <c r="C192" s="11"/>
      <c r="D192" s="7" t="s">
        <v>33</v>
      </c>
      <c r="E192" s="58" t="s">
        <v>52</v>
      </c>
      <c r="F192" s="58">
        <v>40</v>
      </c>
      <c r="G192" s="59">
        <v>3.1</v>
      </c>
      <c r="H192" s="59">
        <v>0.7</v>
      </c>
      <c r="I192" s="59">
        <v>15.2</v>
      </c>
      <c r="J192" s="59">
        <v>81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:J195" si="53">SUM(G186:G194)</f>
        <v>20.23</v>
      </c>
      <c r="H195" s="21">
        <f t="shared" si="53"/>
        <v>28.54</v>
      </c>
      <c r="I195" s="21">
        <f t="shared" si="53"/>
        <v>93.649999999999991</v>
      </c>
      <c r="J195" s="21">
        <f t="shared" si="53"/>
        <v>729.64</v>
      </c>
      <c r="K195" s="27"/>
      <c r="L195" s="21">
        <f t="shared" ref="L195" ca="1" si="54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5">SUM(G196:G199)</f>
        <v>0</v>
      </c>
      <c r="H200" s="21">
        <f t="shared" si="55"/>
        <v>0</v>
      </c>
      <c r="I200" s="21">
        <f t="shared" si="55"/>
        <v>0</v>
      </c>
      <c r="J200" s="21">
        <f t="shared" si="55"/>
        <v>0</v>
      </c>
      <c r="K200" s="27"/>
      <c r="L200" s="21">
        <f t="shared" ref="L200" ca="1" si="56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7">SUM(G201:G206)</f>
        <v>0</v>
      </c>
      <c r="H207" s="21">
        <f t="shared" si="57"/>
        <v>0</v>
      </c>
      <c r="I207" s="21">
        <f t="shared" si="57"/>
        <v>0</v>
      </c>
      <c r="J207" s="21">
        <f t="shared" si="57"/>
        <v>0</v>
      </c>
      <c r="K207" s="27"/>
      <c r="L207" s="21">
        <f t="shared" ref="L207" ca="1" si="58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59">SUM(G208:G213)</f>
        <v>0</v>
      </c>
      <c r="H214" s="21">
        <f t="shared" si="59"/>
        <v>0</v>
      </c>
      <c r="I214" s="21">
        <f t="shared" si="59"/>
        <v>0</v>
      </c>
      <c r="J214" s="21">
        <f t="shared" si="59"/>
        <v>0</v>
      </c>
      <c r="K214" s="27"/>
      <c r="L214" s="21">
        <f t="shared" ref="L214" ca="1" si="60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1125</v>
      </c>
      <c r="G215" s="34">
        <f t="shared" ref="G215:J215" si="61">G181+G185+G195+G200+G207+G214</f>
        <v>29.437999999999999</v>
      </c>
      <c r="H215" s="34">
        <f t="shared" si="61"/>
        <v>35.32</v>
      </c>
      <c r="I215" s="34">
        <f t="shared" si="61"/>
        <v>146.18</v>
      </c>
      <c r="J215" s="34">
        <f t="shared" si="61"/>
        <v>1054.1300000000001</v>
      </c>
      <c r="K215" s="35"/>
      <c r="L215" s="34">
        <f t="shared" ref="L215" ca="1" si="62">L181+L185+L195+L200+L207+L214</f>
        <v>0</v>
      </c>
    </row>
    <row r="216" spans="1:12" ht="15.6" x14ac:dyDescent="0.3">
      <c r="A216" s="22">
        <v>1</v>
      </c>
      <c r="B216" s="23">
        <v>6</v>
      </c>
      <c r="C216" s="24" t="s">
        <v>20</v>
      </c>
      <c r="D216" s="5" t="s">
        <v>21</v>
      </c>
      <c r="E216" s="58" t="s">
        <v>81</v>
      </c>
      <c r="F216" s="58">
        <v>155</v>
      </c>
      <c r="G216" s="59">
        <v>3.9</v>
      </c>
      <c r="H216" s="59">
        <v>4.97</v>
      </c>
      <c r="I216" s="59">
        <v>24.7</v>
      </c>
      <c r="J216" s="59">
        <v>159.19999999999999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6" x14ac:dyDescent="0.3">
      <c r="A218" s="25"/>
      <c r="B218" s="16"/>
      <c r="C218" s="11"/>
      <c r="D218" s="7" t="s">
        <v>22</v>
      </c>
      <c r="E218" s="58" t="s">
        <v>82</v>
      </c>
      <c r="F218" s="58">
        <v>180</v>
      </c>
      <c r="G218" s="59">
        <v>3.39</v>
      </c>
      <c r="H218" s="59">
        <v>3.54</v>
      </c>
      <c r="I218" s="59">
        <v>23.38</v>
      </c>
      <c r="J218" s="63">
        <v>138.66</v>
      </c>
      <c r="K218" s="52"/>
      <c r="L218" s="51"/>
    </row>
    <row r="219" spans="1:12" ht="15.6" x14ac:dyDescent="0.3">
      <c r="A219" s="25"/>
      <c r="B219" s="16"/>
      <c r="C219" s="11"/>
      <c r="D219" s="7" t="s">
        <v>23</v>
      </c>
      <c r="E219" s="58" t="s">
        <v>52</v>
      </c>
      <c r="F219" s="58">
        <v>40</v>
      </c>
      <c r="G219" s="59">
        <v>3.08</v>
      </c>
      <c r="H219" s="59">
        <v>0.56000000000000005</v>
      </c>
      <c r="I219" s="59">
        <v>15.08</v>
      </c>
      <c r="J219" s="59">
        <v>94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375</v>
      </c>
      <c r="G223" s="21">
        <f t="shared" ref="G223:J223" si="63">SUM(G216:G222)</f>
        <v>10.370000000000001</v>
      </c>
      <c r="H223" s="21">
        <f t="shared" si="63"/>
        <v>9.07</v>
      </c>
      <c r="I223" s="21">
        <f t="shared" si="63"/>
        <v>63.16</v>
      </c>
      <c r="J223" s="21">
        <f t="shared" si="63"/>
        <v>391.86</v>
      </c>
      <c r="K223" s="27"/>
      <c r="L223" s="21">
        <f t="shared" ref="L223:L265" si="64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5">SUM(G224:G226)</f>
        <v>0</v>
      </c>
      <c r="H227" s="21">
        <f t="shared" si="65"/>
        <v>0</v>
      </c>
      <c r="I227" s="21">
        <f t="shared" si="65"/>
        <v>0</v>
      </c>
      <c r="J227" s="21">
        <f t="shared" si="65"/>
        <v>0</v>
      </c>
      <c r="K227" s="27"/>
      <c r="L227" s="21">
        <f t="shared" ref="L227" ca="1" si="66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6" x14ac:dyDescent="0.3">
      <c r="A229" s="25"/>
      <c r="B229" s="16"/>
      <c r="C229" s="11"/>
      <c r="D229" s="7" t="s">
        <v>28</v>
      </c>
      <c r="E229" s="58" t="s">
        <v>63</v>
      </c>
      <c r="F229" s="58">
        <v>200</v>
      </c>
      <c r="G229" s="59">
        <v>1.52</v>
      </c>
      <c r="H229" s="59">
        <v>5.33</v>
      </c>
      <c r="I229" s="59">
        <v>8.65</v>
      </c>
      <c r="J229" s="59">
        <v>88.89</v>
      </c>
      <c r="K229" s="52"/>
      <c r="L229" s="51"/>
    </row>
    <row r="230" spans="1:12" ht="15.6" x14ac:dyDescent="0.3">
      <c r="A230" s="25"/>
      <c r="B230" s="16"/>
      <c r="C230" s="11"/>
      <c r="D230" s="7" t="s">
        <v>29</v>
      </c>
      <c r="E230" s="58" t="s">
        <v>83</v>
      </c>
      <c r="F230" s="58">
        <v>90</v>
      </c>
      <c r="G230" s="59">
        <v>25.94</v>
      </c>
      <c r="H230" s="59">
        <v>31.29</v>
      </c>
      <c r="I230" s="59">
        <v>4.09</v>
      </c>
      <c r="J230" s="59">
        <v>401.72</v>
      </c>
      <c r="K230" s="52"/>
      <c r="L230" s="51"/>
    </row>
    <row r="231" spans="1:12" ht="15.6" x14ac:dyDescent="0.3">
      <c r="A231" s="25"/>
      <c r="B231" s="16"/>
      <c r="C231" s="11"/>
      <c r="D231" s="7" t="s">
        <v>30</v>
      </c>
      <c r="E231" s="58" t="s">
        <v>69</v>
      </c>
      <c r="F231" s="58">
        <v>150</v>
      </c>
      <c r="G231" s="59">
        <v>5.52</v>
      </c>
      <c r="H231" s="59">
        <v>5.3</v>
      </c>
      <c r="I231" s="59">
        <v>35.33</v>
      </c>
      <c r="J231" s="59">
        <v>211.1</v>
      </c>
      <c r="K231" s="52"/>
      <c r="L231" s="51"/>
    </row>
    <row r="232" spans="1:12" ht="15.6" x14ac:dyDescent="0.3">
      <c r="A232" s="25"/>
      <c r="B232" s="16"/>
      <c r="C232" s="11"/>
      <c r="D232" s="7" t="s">
        <v>31</v>
      </c>
      <c r="E232" s="58" t="s">
        <v>50</v>
      </c>
      <c r="F232" s="58">
        <v>180</v>
      </c>
      <c r="G232" s="59">
        <v>0.108</v>
      </c>
      <c r="H232" s="59">
        <v>0</v>
      </c>
      <c r="I232" s="59">
        <v>10.85</v>
      </c>
      <c r="J232" s="59">
        <v>44</v>
      </c>
      <c r="K232" s="52"/>
      <c r="L232" s="51"/>
    </row>
    <row r="233" spans="1:12" ht="15.6" x14ac:dyDescent="0.3">
      <c r="A233" s="25"/>
      <c r="B233" s="16"/>
      <c r="C233" s="11"/>
      <c r="D233" s="7" t="s">
        <v>32</v>
      </c>
      <c r="E233" s="58" t="s">
        <v>51</v>
      </c>
      <c r="F233" s="58">
        <v>50</v>
      </c>
      <c r="G233" s="59">
        <v>3.1</v>
      </c>
      <c r="H233" s="59">
        <v>0.6</v>
      </c>
      <c r="I233" s="59">
        <v>15.1</v>
      </c>
      <c r="J233" s="59">
        <v>130</v>
      </c>
      <c r="K233" s="52"/>
      <c r="L233" s="51"/>
    </row>
    <row r="234" spans="1:12" ht="15.6" x14ac:dyDescent="0.3">
      <c r="A234" s="25"/>
      <c r="B234" s="16"/>
      <c r="C234" s="11"/>
      <c r="D234" s="7" t="s">
        <v>33</v>
      </c>
      <c r="E234" s="58" t="s">
        <v>52</v>
      </c>
      <c r="F234" s="58">
        <v>60</v>
      </c>
      <c r="G234" s="59">
        <v>3.1</v>
      </c>
      <c r="H234" s="59">
        <v>0.7</v>
      </c>
      <c r="I234" s="59">
        <v>15.2</v>
      </c>
      <c r="J234" s="59">
        <v>141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:J237" si="67">SUM(G228:G236)</f>
        <v>39.288000000000004</v>
      </c>
      <c r="H237" s="21">
        <f t="shared" si="67"/>
        <v>43.22</v>
      </c>
      <c r="I237" s="21">
        <f t="shared" si="67"/>
        <v>89.22</v>
      </c>
      <c r="J237" s="21">
        <f t="shared" si="67"/>
        <v>1016.71</v>
      </c>
      <c r="K237" s="27"/>
      <c r="L237" s="21">
        <f t="shared" ref="L237" ca="1" si="68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69">SUM(G238:G241)</f>
        <v>0</v>
      </c>
      <c r="H242" s="21">
        <f t="shared" si="69"/>
        <v>0</v>
      </c>
      <c r="I242" s="21">
        <f t="shared" si="69"/>
        <v>0</v>
      </c>
      <c r="J242" s="21">
        <f t="shared" si="69"/>
        <v>0</v>
      </c>
      <c r="K242" s="27"/>
      <c r="L242" s="21">
        <f t="shared" ref="L242" ca="1" si="70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1">SUM(G243:G248)</f>
        <v>0</v>
      </c>
      <c r="H249" s="21">
        <f t="shared" si="71"/>
        <v>0</v>
      </c>
      <c r="I249" s="21">
        <f t="shared" si="71"/>
        <v>0</v>
      </c>
      <c r="J249" s="21">
        <f t="shared" si="71"/>
        <v>0</v>
      </c>
      <c r="K249" s="27"/>
      <c r="L249" s="21">
        <f t="shared" ref="L249" ca="1" si="72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3">SUM(G250:G255)</f>
        <v>0</v>
      </c>
      <c r="H256" s="21">
        <f t="shared" si="73"/>
        <v>0</v>
      </c>
      <c r="I256" s="21">
        <f t="shared" si="73"/>
        <v>0</v>
      </c>
      <c r="J256" s="21">
        <f t="shared" si="73"/>
        <v>0</v>
      </c>
      <c r="K256" s="27"/>
      <c r="L256" s="21">
        <f t="shared" ref="L256" ca="1" si="74">SUM(L250:L258)</f>
        <v>0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1105</v>
      </c>
      <c r="G257" s="34">
        <f t="shared" ref="G257:J257" si="75">G223+G227+G237+G242+G249+G256</f>
        <v>49.658000000000001</v>
      </c>
      <c r="H257" s="34">
        <f t="shared" si="75"/>
        <v>52.29</v>
      </c>
      <c r="I257" s="34">
        <f t="shared" si="75"/>
        <v>152.38</v>
      </c>
      <c r="J257" s="34">
        <f t="shared" si="75"/>
        <v>1408.5700000000002</v>
      </c>
      <c r="K257" s="35"/>
      <c r="L257" s="34">
        <f t="shared" ref="L257" ca="1" si="76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65"/>
      <c r="F258" s="65"/>
      <c r="G258" s="65"/>
      <c r="H258" s="65"/>
      <c r="I258" s="65"/>
      <c r="J258" s="65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65"/>
      <c r="F260" s="65"/>
      <c r="G260" s="65"/>
      <c r="H260" s="65"/>
      <c r="I260" s="65"/>
      <c r="J260" s="65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65"/>
      <c r="F261" s="65"/>
      <c r="G261" s="65"/>
      <c r="H261" s="65"/>
      <c r="I261" s="65"/>
      <c r="J261" s="65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7">SUM(G258:G264)</f>
        <v>0</v>
      </c>
      <c r="H265" s="21">
        <f t="shared" si="77"/>
        <v>0</v>
      </c>
      <c r="I265" s="21">
        <f t="shared" si="77"/>
        <v>0</v>
      </c>
      <c r="J265" s="21">
        <f t="shared" si="77"/>
        <v>0</v>
      </c>
      <c r="K265" s="27"/>
      <c r="L265" s="21">
        <f t="shared" si="64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8">SUM(G266:G268)</f>
        <v>0</v>
      </c>
      <c r="H269" s="21">
        <f t="shared" si="78"/>
        <v>0</v>
      </c>
      <c r="I269" s="21">
        <f t="shared" si="78"/>
        <v>0</v>
      </c>
      <c r="J269" s="21">
        <f t="shared" si="78"/>
        <v>0</v>
      </c>
      <c r="K269" s="27"/>
      <c r="L269" s="21">
        <f t="shared" ref="L269" ca="1" si="7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65"/>
      <c r="F271" s="65"/>
      <c r="G271" s="65"/>
      <c r="H271" s="65"/>
      <c r="I271" s="65"/>
      <c r="J271" s="65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65"/>
      <c r="F272" s="65"/>
      <c r="G272" s="65"/>
      <c r="H272" s="65"/>
      <c r="I272" s="65"/>
      <c r="J272" s="65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65"/>
      <c r="F273" s="65"/>
      <c r="G273" s="65"/>
      <c r="H273" s="65"/>
      <c r="I273" s="65"/>
      <c r="J273" s="65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65"/>
      <c r="F274" s="65"/>
      <c r="G274" s="65"/>
      <c r="H274" s="65"/>
      <c r="I274" s="65"/>
      <c r="J274" s="65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65"/>
      <c r="F275" s="65"/>
      <c r="G275" s="65"/>
      <c r="H275" s="65"/>
      <c r="I275" s="65"/>
      <c r="J275" s="65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65"/>
      <c r="F276" s="65"/>
      <c r="G276" s="65"/>
      <c r="H276" s="65"/>
      <c r="I276" s="65"/>
      <c r="J276" s="65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80">SUM(G270:G278)</f>
        <v>0</v>
      </c>
      <c r="H279" s="21">
        <f t="shared" si="80"/>
        <v>0</v>
      </c>
      <c r="I279" s="21">
        <f t="shared" si="80"/>
        <v>0</v>
      </c>
      <c r="J279" s="21">
        <f t="shared" si="80"/>
        <v>0</v>
      </c>
      <c r="K279" s="27"/>
      <c r="L279" s="21">
        <f t="shared" ref="L279" ca="1" si="81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2">SUM(G280:G283)</f>
        <v>0</v>
      </c>
      <c r="H284" s="21">
        <f t="shared" si="82"/>
        <v>0</v>
      </c>
      <c r="I284" s="21">
        <f t="shared" si="82"/>
        <v>0</v>
      </c>
      <c r="J284" s="21">
        <f t="shared" si="82"/>
        <v>0</v>
      </c>
      <c r="K284" s="27"/>
      <c r="L284" s="21">
        <f t="shared" ref="L284" ca="1" si="83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4">SUM(G285:G290)</f>
        <v>0</v>
      </c>
      <c r="H291" s="21">
        <f t="shared" si="84"/>
        <v>0</v>
      </c>
      <c r="I291" s="21">
        <f t="shared" si="84"/>
        <v>0</v>
      </c>
      <c r="J291" s="21">
        <f t="shared" si="84"/>
        <v>0</v>
      </c>
      <c r="K291" s="27"/>
      <c r="L291" s="21">
        <f t="shared" ref="L291" ca="1" si="85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6">SUM(G292:G297)</f>
        <v>0</v>
      </c>
      <c r="H298" s="21">
        <f t="shared" si="86"/>
        <v>0</v>
      </c>
      <c r="I298" s="21">
        <f t="shared" si="86"/>
        <v>0</v>
      </c>
      <c r="J298" s="21">
        <f t="shared" si="86"/>
        <v>0</v>
      </c>
      <c r="K298" s="27"/>
      <c r="L298" s="21">
        <f t="shared" ref="L298" ca="1" si="87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:J299" si="88">G265+G269+G279+G284+G291+G298</f>
        <v>0</v>
      </c>
      <c r="H299" s="34">
        <f t="shared" si="88"/>
        <v>0</v>
      </c>
      <c r="I299" s="34">
        <f t="shared" si="88"/>
        <v>0</v>
      </c>
      <c r="J299" s="34">
        <f t="shared" si="88"/>
        <v>0</v>
      </c>
      <c r="K299" s="35"/>
      <c r="L299" s="34">
        <f t="shared" ref="L299" ca="1" si="89">L265+L269+L279+L284+L291+L298</f>
        <v>0</v>
      </c>
    </row>
    <row r="300" spans="1:12" ht="15.6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81</v>
      </c>
      <c r="F300" s="58">
        <v>155</v>
      </c>
      <c r="G300" s="59">
        <v>3.9</v>
      </c>
      <c r="H300" s="59">
        <v>4.97</v>
      </c>
      <c r="I300" s="59">
        <v>24.7</v>
      </c>
      <c r="J300" s="59">
        <v>159.19999999999999</v>
      </c>
      <c r="K300" s="49"/>
      <c r="L300" s="48"/>
    </row>
    <row r="301" spans="1:12" ht="14.4" x14ac:dyDescent="0.3">
      <c r="A301" s="25"/>
      <c r="B301" s="16"/>
      <c r="C301" s="11"/>
      <c r="D301" s="6"/>
      <c r="E301" s="52"/>
      <c r="F301" s="52"/>
      <c r="G301" s="52"/>
      <c r="H301" s="52"/>
      <c r="I301" s="52"/>
      <c r="J301" s="52"/>
      <c r="K301" s="52"/>
      <c r="L301" s="51"/>
    </row>
    <row r="302" spans="1:12" ht="15.6" x14ac:dyDescent="0.3">
      <c r="A302" s="25"/>
      <c r="B302" s="16"/>
      <c r="C302" s="11"/>
      <c r="D302" s="7" t="s">
        <v>22</v>
      </c>
      <c r="E302" s="58" t="s">
        <v>82</v>
      </c>
      <c r="F302" s="58">
        <v>180</v>
      </c>
      <c r="G302" s="59">
        <v>3.39</v>
      </c>
      <c r="H302" s="59">
        <v>3.54</v>
      </c>
      <c r="I302" s="59">
        <v>23.38</v>
      </c>
      <c r="J302" s="63">
        <v>138.66</v>
      </c>
      <c r="K302" s="52"/>
      <c r="L302" s="51"/>
    </row>
    <row r="303" spans="1:12" ht="15.6" x14ac:dyDescent="0.3">
      <c r="A303" s="25"/>
      <c r="B303" s="16"/>
      <c r="C303" s="11"/>
      <c r="D303" s="7" t="s">
        <v>23</v>
      </c>
      <c r="E303" s="58" t="s">
        <v>52</v>
      </c>
      <c r="F303" s="58">
        <v>40</v>
      </c>
      <c r="G303" s="59">
        <v>3.08</v>
      </c>
      <c r="H303" s="59">
        <v>0.56000000000000005</v>
      </c>
      <c r="I303" s="59">
        <v>15.08</v>
      </c>
      <c r="J303" s="59">
        <v>94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375</v>
      </c>
      <c r="G307" s="21">
        <f t="shared" ref="G307:J307" si="90">SUM(G300:G306)</f>
        <v>10.370000000000001</v>
      </c>
      <c r="H307" s="21">
        <f t="shared" si="90"/>
        <v>9.07</v>
      </c>
      <c r="I307" s="21">
        <f t="shared" si="90"/>
        <v>63.16</v>
      </c>
      <c r="J307" s="21">
        <f t="shared" si="90"/>
        <v>391.86</v>
      </c>
      <c r="K307" s="27"/>
      <c r="L307" s="21">
        <f t="shared" ref="L307:L349" si="91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2">SUM(G308:G310)</f>
        <v>0</v>
      </c>
      <c r="H311" s="21">
        <f t="shared" si="92"/>
        <v>0</v>
      </c>
      <c r="I311" s="21">
        <f t="shared" si="92"/>
        <v>0</v>
      </c>
      <c r="J311" s="21">
        <f t="shared" si="92"/>
        <v>0</v>
      </c>
      <c r="K311" s="27"/>
      <c r="L311" s="21">
        <f t="shared" ref="L311" ca="1" si="93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6" x14ac:dyDescent="0.3">
      <c r="A313" s="25"/>
      <c r="B313" s="16"/>
      <c r="C313" s="11"/>
      <c r="D313" s="7" t="s">
        <v>28</v>
      </c>
      <c r="E313" s="58" t="s">
        <v>63</v>
      </c>
      <c r="F313" s="58">
        <v>200</v>
      </c>
      <c r="G313" s="59">
        <v>1.52</v>
      </c>
      <c r="H313" s="59">
        <v>5.33</v>
      </c>
      <c r="I313" s="59">
        <v>8.65</v>
      </c>
      <c r="J313" s="59">
        <v>88.89</v>
      </c>
      <c r="K313" s="52"/>
      <c r="L313" s="51"/>
    </row>
    <row r="314" spans="1:12" ht="15.6" x14ac:dyDescent="0.3">
      <c r="A314" s="25"/>
      <c r="B314" s="16"/>
      <c r="C314" s="11"/>
      <c r="D314" s="7" t="s">
        <v>29</v>
      </c>
      <c r="E314" s="58" t="s">
        <v>83</v>
      </c>
      <c r="F314" s="58">
        <v>90</v>
      </c>
      <c r="G314" s="59">
        <v>25.94</v>
      </c>
      <c r="H314" s="59">
        <v>31.29</v>
      </c>
      <c r="I314" s="59">
        <v>4.09</v>
      </c>
      <c r="J314" s="59">
        <v>401.72</v>
      </c>
      <c r="K314" s="52"/>
      <c r="L314" s="51"/>
    </row>
    <row r="315" spans="1:12" ht="15.6" x14ac:dyDescent="0.3">
      <c r="A315" s="25"/>
      <c r="B315" s="16"/>
      <c r="C315" s="11"/>
      <c r="D315" s="7" t="s">
        <v>30</v>
      </c>
      <c r="E315" s="58" t="s">
        <v>69</v>
      </c>
      <c r="F315" s="58">
        <v>150</v>
      </c>
      <c r="G315" s="59">
        <v>5.52</v>
      </c>
      <c r="H315" s="59">
        <v>5.3</v>
      </c>
      <c r="I315" s="59">
        <v>35.33</v>
      </c>
      <c r="J315" s="59">
        <v>211.1</v>
      </c>
      <c r="K315" s="52"/>
      <c r="L315" s="51"/>
    </row>
    <row r="316" spans="1:12" ht="15.6" x14ac:dyDescent="0.3">
      <c r="A316" s="25"/>
      <c r="B316" s="16"/>
      <c r="C316" s="11"/>
      <c r="D316" s="7" t="s">
        <v>31</v>
      </c>
      <c r="E316" s="58" t="s">
        <v>50</v>
      </c>
      <c r="F316" s="58">
        <v>180</v>
      </c>
      <c r="G316" s="59">
        <v>0.108</v>
      </c>
      <c r="H316" s="59">
        <v>0</v>
      </c>
      <c r="I316" s="59">
        <v>10.85</v>
      </c>
      <c r="J316" s="59">
        <v>44</v>
      </c>
      <c r="K316" s="52"/>
      <c r="L316" s="51"/>
    </row>
    <row r="317" spans="1:12" ht="15.6" x14ac:dyDescent="0.3">
      <c r="A317" s="25"/>
      <c r="B317" s="16"/>
      <c r="C317" s="11"/>
      <c r="D317" s="7" t="s">
        <v>32</v>
      </c>
      <c r="E317" s="58" t="s">
        <v>51</v>
      </c>
      <c r="F317" s="58">
        <v>50</v>
      </c>
      <c r="G317" s="59">
        <v>3.1</v>
      </c>
      <c r="H317" s="59">
        <v>0.6</v>
      </c>
      <c r="I317" s="59">
        <v>15.1</v>
      </c>
      <c r="J317" s="59">
        <v>130</v>
      </c>
      <c r="K317" s="52"/>
      <c r="L317" s="51"/>
    </row>
    <row r="318" spans="1:12" ht="15.6" x14ac:dyDescent="0.3">
      <c r="A318" s="25"/>
      <c r="B318" s="16"/>
      <c r="C318" s="11"/>
      <c r="D318" s="7" t="s">
        <v>33</v>
      </c>
      <c r="E318" s="58" t="s">
        <v>52</v>
      </c>
      <c r="F318" s="58">
        <v>60</v>
      </c>
      <c r="G318" s="59">
        <v>3.1</v>
      </c>
      <c r="H318" s="59">
        <v>0.7</v>
      </c>
      <c r="I318" s="59">
        <v>15.2</v>
      </c>
      <c r="J318" s="59">
        <v>141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:J321" si="94">SUM(G312:G320)</f>
        <v>39.288000000000004</v>
      </c>
      <c r="H321" s="21">
        <f t="shared" si="94"/>
        <v>43.22</v>
      </c>
      <c r="I321" s="21">
        <f t="shared" si="94"/>
        <v>89.22</v>
      </c>
      <c r="J321" s="21">
        <f t="shared" si="94"/>
        <v>1016.71</v>
      </c>
      <c r="K321" s="27"/>
      <c r="L321" s="21">
        <f t="shared" ref="L321" ca="1" si="95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6">SUM(G322:G325)</f>
        <v>0</v>
      </c>
      <c r="H326" s="21">
        <f t="shared" si="96"/>
        <v>0</v>
      </c>
      <c r="I326" s="21">
        <f t="shared" si="96"/>
        <v>0</v>
      </c>
      <c r="J326" s="21">
        <f t="shared" si="96"/>
        <v>0</v>
      </c>
      <c r="K326" s="27"/>
      <c r="L326" s="21">
        <f t="shared" ref="L326" ca="1" si="97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8">SUM(G327:G332)</f>
        <v>0</v>
      </c>
      <c r="H333" s="21">
        <f t="shared" si="98"/>
        <v>0</v>
      </c>
      <c r="I333" s="21">
        <f t="shared" si="98"/>
        <v>0</v>
      </c>
      <c r="J333" s="21">
        <f t="shared" si="98"/>
        <v>0</v>
      </c>
      <c r="K333" s="27"/>
      <c r="L333" s="21">
        <f t="shared" ref="L333" ca="1" si="9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00">SUM(G334:G339)</f>
        <v>0</v>
      </c>
      <c r="H340" s="21">
        <f t="shared" si="100"/>
        <v>0</v>
      </c>
      <c r="I340" s="21">
        <f t="shared" si="100"/>
        <v>0</v>
      </c>
      <c r="J340" s="21">
        <f t="shared" si="100"/>
        <v>0</v>
      </c>
      <c r="K340" s="27"/>
      <c r="L340" s="21">
        <f t="shared" ref="L340" ca="1" si="101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1105</v>
      </c>
      <c r="G341" s="34">
        <f t="shared" ref="G341:J341" si="102">G307+G311+G321+G326+G333+G340</f>
        <v>49.658000000000001</v>
      </c>
      <c r="H341" s="34">
        <f t="shared" si="102"/>
        <v>52.29</v>
      </c>
      <c r="I341" s="34">
        <f t="shared" si="102"/>
        <v>152.38</v>
      </c>
      <c r="J341" s="34">
        <f t="shared" si="102"/>
        <v>1408.5700000000002</v>
      </c>
      <c r="K341" s="35"/>
      <c r="L341" s="34">
        <f t="shared" ref="L341" ca="1" si="103">L307+L311+L321+L326+L333+L340</f>
        <v>0</v>
      </c>
    </row>
    <row r="342" spans="1:12" ht="15.6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84</v>
      </c>
      <c r="F342" s="58">
        <v>155</v>
      </c>
      <c r="G342" s="59">
        <v>5.64</v>
      </c>
      <c r="H342" s="59">
        <v>6.11</v>
      </c>
      <c r="I342" s="59">
        <v>26.73</v>
      </c>
      <c r="J342" s="59">
        <v>184.78</v>
      </c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6" x14ac:dyDescent="0.3">
      <c r="A344" s="15"/>
      <c r="B344" s="16"/>
      <c r="C344" s="11"/>
      <c r="D344" s="7" t="s">
        <v>22</v>
      </c>
      <c r="E344" s="58" t="s">
        <v>50</v>
      </c>
      <c r="F344" s="58">
        <v>180</v>
      </c>
      <c r="G344" s="59">
        <v>0.108</v>
      </c>
      <c r="H344" s="59">
        <v>0</v>
      </c>
      <c r="I344" s="59">
        <v>10.85</v>
      </c>
      <c r="J344" s="59">
        <v>44</v>
      </c>
      <c r="K344" s="52"/>
      <c r="L344" s="51"/>
    </row>
    <row r="345" spans="1:12" ht="15.6" x14ac:dyDescent="0.3">
      <c r="A345" s="15"/>
      <c r="B345" s="16"/>
      <c r="C345" s="11"/>
      <c r="D345" s="7" t="s">
        <v>23</v>
      </c>
      <c r="E345" s="58" t="s">
        <v>52</v>
      </c>
      <c r="F345" s="58">
        <v>40</v>
      </c>
      <c r="G345" s="59">
        <v>3.08</v>
      </c>
      <c r="H345" s="59">
        <v>0.56000000000000005</v>
      </c>
      <c r="I345" s="59">
        <v>15.08</v>
      </c>
      <c r="J345" s="59">
        <v>94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375</v>
      </c>
      <c r="G349" s="21">
        <f>SUM(G342:G348)</f>
        <v>8.8279999999999994</v>
      </c>
      <c r="H349" s="21">
        <f>SUM(H342:H348)</f>
        <v>6.67</v>
      </c>
      <c r="I349" s="21">
        <f>SUM(I342:I348)</f>
        <v>52.66</v>
      </c>
      <c r="J349" s="21">
        <f>SUM(J342:J348)</f>
        <v>322.77999999999997</v>
      </c>
      <c r="K349" s="27"/>
      <c r="L349" s="21">
        <f t="shared" si="91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4">SUM(G350:G352)</f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7"/>
      <c r="L353" s="21">
        <f t="shared" ref="L353" ca="1" si="105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.6" x14ac:dyDescent="0.3">
      <c r="A355" s="15"/>
      <c r="B355" s="16"/>
      <c r="C355" s="11"/>
      <c r="D355" s="7" t="s">
        <v>28</v>
      </c>
      <c r="E355" s="58" t="s">
        <v>85</v>
      </c>
      <c r="F355" s="58">
        <v>200</v>
      </c>
      <c r="G355" s="59">
        <v>3</v>
      </c>
      <c r="H355" s="59">
        <v>2.63</v>
      </c>
      <c r="I355" s="59">
        <v>13.47</v>
      </c>
      <c r="J355" s="59">
        <v>89.55</v>
      </c>
      <c r="K355" s="52"/>
      <c r="L355" s="51"/>
    </row>
    <row r="356" spans="1:12" ht="15.6" x14ac:dyDescent="0.3">
      <c r="A356" s="15"/>
      <c r="B356" s="16"/>
      <c r="C356" s="11"/>
      <c r="D356" s="7" t="s">
        <v>29</v>
      </c>
      <c r="E356" s="58" t="s">
        <v>86</v>
      </c>
      <c r="F356" s="58">
        <v>90</v>
      </c>
      <c r="G356" s="59">
        <v>12.82</v>
      </c>
      <c r="H356" s="59">
        <v>14.06</v>
      </c>
      <c r="I356" s="59">
        <v>6.89</v>
      </c>
      <c r="J356" s="59">
        <v>212.1</v>
      </c>
      <c r="K356" s="52"/>
      <c r="L356" s="51"/>
    </row>
    <row r="357" spans="1:12" ht="15.6" x14ac:dyDescent="0.3">
      <c r="A357" s="15"/>
      <c r="B357" s="16"/>
      <c r="C357" s="11"/>
      <c r="D357" s="7" t="s">
        <v>30</v>
      </c>
      <c r="E357" s="58" t="s">
        <v>87</v>
      </c>
      <c r="F357" s="58">
        <v>155</v>
      </c>
      <c r="G357" s="59">
        <v>17.47</v>
      </c>
      <c r="H357" s="59">
        <v>3.88</v>
      </c>
      <c r="I357" s="59">
        <v>38.520000000000003</v>
      </c>
      <c r="J357" s="59">
        <v>248.62</v>
      </c>
      <c r="K357" s="52"/>
      <c r="L357" s="51"/>
    </row>
    <row r="358" spans="1:12" ht="15.6" x14ac:dyDescent="0.3">
      <c r="A358" s="15"/>
      <c r="B358" s="16"/>
      <c r="C358" s="11"/>
      <c r="D358" s="7" t="s">
        <v>31</v>
      </c>
      <c r="E358" s="58" t="s">
        <v>50</v>
      </c>
      <c r="F358" s="58">
        <v>180</v>
      </c>
      <c r="G358" s="59">
        <v>0.108</v>
      </c>
      <c r="H358" s="59">
        <v>0</v>
      </c>
      <c r="I358" s="59">
        <v>10.85</v>
      </c>
      <c r="J358" s="59">
        <v>44</v>
      </c>
      <c r="K358" s="52"/>
      <c r="L358" s="51"/>
    </row>
    <row r="359" spans="1:12" ht="15.6" x14ac:dyDescent="0.3">
      <c r="A359" s="15"/>
      <c r="B359" s="16"/>
      <c r="C359" s="11"/>
      <c r="D359" s="7" t="s">
        <v>32</v>
      </c>
      <c r="E359" s="58" t="s">
        <v>51</v>
      </c>
      <c r="F359" s="58">
        <v>50</v>
      </c>
      <c r="G359" s="59">
        <v>3.1</v>
      </c>
      <c r="H359" s="59">
        <v>0.6</v>
      </c>
      <c r="I359" s="59">
        <v>15.1</v>
      </c>
      <c r="J359" s="59">
        <v>130</v>
      </c>
      <c r="K359" s="52"/>
      <c r="L359" s="51"/>
    </row>
    <row r="360" spans="1:12" ht="15.6" x14ac:dyDescent="0.3">
      <c r="A360" s="15"/>
      <c r="B360" s="16"/>
      <c r="C360" s="11"/>
      <c r="D360" s="7" t="s">
        <v>33</v>
      </c>
      <c r="E360" s="58" t="s">
        <v>52</v>
      </c>
      <c r="F360" s="58">
        <v>60</v>
      </c>
      <c r="G360" s="59">
        <v>3.1</v>
      </c>
      <c r="H360" s="59">
        <v>0.7</v>
      </c>
      <c r="I360" s="59">
        <v>15.2</v>
      </c>
      <c r="J360" s="59">
        <v>141</v>
      </c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735</v>
      </c>
      <c r="G363" s="21">
        <f t="shared" ref="G363:J363" si="106">SUM(G354:G362)</f>
        <v>39.597999999999999</v>
      </c>
      <c r="H363" s="21">
        <f t="shared" si="106"/>
        <v>21.87</v>
      </c>
      <c r="I363" s="21">
        <f t="shared" si="106"/>
        <v>100.03</v>
      </c>
      <c r="J363" s="21">
        <f t="shared" si="106"/>
        <v>865.27</v>
      </c>
      <c r="K363" s="27"/>
      <c r="L363" s="21">
        <f t="shared" ref="L363" ca="1" si="107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08">SUM(G364:G367)</f>
        <v>0</v>
      </c>
      <c r="H368" s="21">
        <f t="shared" si="108"/>
        <v>0</v>
      </c>
      <c r="I368" s="21">
        <f t="shared" si="108"/>
        <v>0</v>
      </c>
      <c r="J368" s="21">
        <f t="shared" si="108"/>
        <v>0</v>
      </c>
      <c r="K368" s="27"/>
      <c r="L368" s="21">
        <f t="shared" ref="L368" ca="1" si="109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0">SUM(G369:G374)</f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7"/>
      <c r="L375" s="21">
        <f t="shared" ref="L375" ca="1" si="111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2">SUM(G376:G381)</f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7"/>
      <c r="L382" s="21">
        <f t="shared" ref="L382" ca="1" si="113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1110</v>
      </c>
      <c r="G383" s="34">
        <f t="shared" ref="G383:J383" si="114">G349+G353+G363+G368+G375+G382</f>
        <v>48.426000000000002</v>
      </c>
      <c r="H383" s="34">
        <f t="shared" si="114"/>
        <v>28.54</v>
      </c>
      <c r="I383" s="34">
        <f t="shared" si="114"/>
        <v>152.69</v>
      </c>
      <c r="J383" s="34">
        <f t="shared" si="114"/>
        <v>1188.05</v>
      </c>
      <c r="K383" s="35"/>
      <c r="L383" s="34">
        <f t="shared" ref="L383" ca="1" si="115">L349+L353+L363+L368+L375+L382</f>
        <v>0</v>
      </c>
    </row>
    <row r="384" spans="1:12" ht="15.6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88</v>
      </c>
      <c r="F384" s="58">
        <v>155</v>
      </c>
      <c r="G384" s="59">
        <v>4.79</v>
      </c>
      <c r="H384" s="59">
        <v>6.74</v>
      </c>
      <c r="I384" s="59">
        <v>19.3</v>
      </c>
      <c r="J384" s="59">
        <v>157.1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6" x14ac:dyDescent="0.3">
      <c r="A386" s="25"/>
      <c r="B386" s="16"/>
      <c r="C386" s="11"/>
      <c r="D386" s="7" t="s">
        <v>22</v>
      </c>
      <c r="E386" s="58" t="s">
        <v>60</v>
      </c>
      <c r="F386" s="58">
        <v>180</v>
      </c>
      <c r="G386" s="59">
        <v>2.52</v>
      </c>
      <c r="H386" s="59">
        <v>2.87</v>
      </c>
      <c r="I386" s="59">
        <v>17.75</v>
      </c>
      <c r="J386" s="59">
        <v>106.93</v>
      </c>
      <c r="K386" s="52"/>
      <c r="L386" s="51"/>
    </row>
    <row r="387" spans="1:12" ht="15.6" x14ac:dyDescent="0.3">
      <c r="A387" s="25"/>
      <c r="B387" s="16"/>
      <c r="C387" s="11"/>
      <c r="D387" s="7" t="s">
        <v>23</v>
      </c>
      <c r="E387" s="58" t="s">
        <v>52</v>
      </c>
      <c r="F387" s="64">
        <v>40</v>
      </c>
      <c r="G387" s="62">
        <v>3.08</v>
      </c>
      <c r="H387" s="62">
        <v>0.56000000000000005</v>
      </c>
      <c r="I387" s="62">
        <v>15.08</v>
      </c>
      <c r="J387" s="62">
        <v>94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375</v>
      </c>
      <c r="G391" s="21">
        <f>SUM(G384:G390)</f>
        <v>10.39</v>
      </c>
      <c r="H391" s="21">
        <f>SUM(H384:H390)</f>
        <v>10.17</v>
      </c>
      <c r="I391" s="21">
        <f>SUM(I384:I390)</f>
        <v>52.129999999999995</v>
      </c>
      <c r="J391" s="21">
        <f>SUM(J384:J390)</f>
        <v>358.03</v>
      </c>
      <c r="K391" s="27"/>
      <c r="L391" s="21">
        <f t="shared" ref="L391:L433" si="116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7">SUM(G392:G394)</f>
        <v>0</v>
      </c>
      <c r="H395" s="21">
        <f t="shared" si="117"/>
        <v>0</v>
      </c>
      <c r="I395" s="21">
        <f t="shared" si="117"/>
        <v>0</v>
      </c>
      <c r="J395" s="21">
        <f t="shared" si="117"/>
        <v>0</v>
      </c>
      <c r="K395" s="27"/>
      <c r="L395" s="21">
        <f t="shared" ref="L395" ca="1" si="118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6" x14ac:dyDescent="0.3">
      <c r="A397" s="25"/>
      <c r="B397" s="16"/>
      <c r="C397" s="11"/>
      <c r="D397" s="7" t="s">
        <v>28</v>
      </c>
      <c r="E397" s="58" t="s">
        <v>89</v>
      </c>
      <c r="F397" s="58">
        <v>200</v>
      </c>
      <c r="G397" s="59">
        <v>1.87</v>
      </c>
      <c r="H397" s="59">
        <v>3.11</v>
      </c>
      <c r="I397" s="59">
        <v>10.89</v>
      </c>
      <c r="J397" s="59">
        <v>79.03</v>
      </c>
      <c r="K397" s="52"/>
      <c r="L397" s="51"/>
    </row>
    <row r="398" spans="1:12" ht="15.6" x14ac:dyDescent="0.3">
      <c r="A398" s="25"/>
      <c r="B398" s="16"/>
      <c r="C398" s="11"/>
      <c r="D398" s="7" t="s">
        <v>29</v>
      </c>
      <c r="E398" s="60" t="s">
        <v>90</v>
      </c>
      <c r="F398" s="60">
        <v>90</v>
      </c>
      <c r="G398" s="61">
        <v>16.510000000000002</v>
      </c>
      <c r="H398" s="61">
        <v>10.28</v>
      </c>
      <c r="I398" s="61">
        <v>4.96</v>
      </c>
      <c r="J398" s="61">
        <v>178.41</v>
      </c>
      <c r="K398" s="52"/>
      <c r="L398" s="51"/>
    </row>
    <row r="399" spans="1:12" ht="15.6" x14ac:dyDescent="0.3">
      <c r="A399" s="25"/>
      <c r="B399" s="16"/>
      <c r="C399" s="11"/>
      <c r="D399" s="7" t="s">
        <v>30</v>
      </c>
      <c r="E399" s="58" t="s">
        <v>75</v>
      </c>
      <c r="F399" s="58">
        <v>150</v>
      </c>
      <c r="G399" s="59">
        <v>3.89</v>
      </c>
      <c r="H399" s="59">
        <v>5.09</v>
      </c>
      <c r="I399" s="59">
        <v>40.28</v>
      </c>
      <c r="J399" s="59">
        <v>225.18</v>
      </c>
      <c r="K399" s="52"/>
      <c r="L399" s="51"/>
    </row>
    <row r="400" spans="1:12" ht="15.6" x14ac:dyDescent="0.3">
      <c r="A400" s="25"/>
      <c r="B400" s="16"/>
      <c r="C400" s="11"/>
      <c r="D400" s="7" t="s">
        <v>31</v>
      </c>
      <c r="E400" s="58" t="s">
        <v>70</v>
      </c>
      <c r="F400" s="58">
        <v>180</v>
      </c>
      <c r="G400" s="59">
        <v>0.5</v>
      </c>
      <c r="H400" s="59">
        <v>0</v>
      </c>
      <c r="I400" s="59">
        <v>25.13</v>
      </c>
      <c r="J400" s="59">
        <v>103.44</v>
      </c>
      <c r="K400" s="52"/>
      <c r="L400" s="51"/>
    </row>
    <row r="401" spans="1:12" ht="15.6" x14ac:dyDescent="0.3">
      <c r="A401" s="25"/>
      <c r="B401" s="16"/>
      <c r="C401" s="11"/>
      <c r="D401" s="7" t="s">
        <v>32</v>
      </c>
      <c r="E401" s="58" t="s">
        <v>51</v>
      </c>
      <c r="F401" s="58">
        <v>50</v>
      </c>
      <c r="G401" s="59">
        <v>3.1</v>
      </c>
      <c r="H401" s="59">
        <v>0.6</v>
      </c>
      <c r="I401" s="59">
        <v>15.1</v>
      </c>
      <c r="J401" s="59">
        <v>130</v>
      </c>
      <c r="K401" s="52"/>
      <c r="L401" s="51"/>
    </row>
    <row r="402" spans="1:12" ht="15.6" x14ac:dyDescent="0.3">
      <c r="A402" s="25"/>
      <c r="B402" s="16"/>
      <c r="C402" s="11"/>
      <c r="D402" s="7" t="s">
        <v>33</v>
      </c>
      <c r="E402" s="58" t="s">
        <v>52</v>
      </c>
      <c r="F402" s="58">
        <v>60</v>
      </c>
      <c r="G402" s="59">
        <v>3.1</v>
      </c>
      <c r="H402" s="59">
        <v>0.7</v>
      </c>
      <c r="I402" s="59">
        <v>15.2</v>
      </c>
      <c r="J402" s="59">
        <v>141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:J405" si="119">SUM(G396:G404)</f>
        <v>28.970000000000006</v>
      </c>
      <c r="H405" s="21">
        <f t="shared" si="119"/>
        <v>19.779999999999998</v>
      </c>
      <c r="I405" s="21">
        <f t="shared" si="119"/>
        <v>111.56</v>
      </c>
      <c r="J405" s="21">
        <f t="shared" si="119"/>
        <v>857.06</v>
      </c>
      <c r="K405" s="27"/>
      <c r="L405" s="21">
        <f t="shared" ref="L405" ca="1" si="120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1">SUM(G406:G409)</f>
        <v>0</v>
      </c>
      <c r="H410" s="21">
        <f t="shared" si="121"/>
        <v>0</v>
      </c>
      <c r="I410" s="21">
        <f t="shared" si="121"/>
        <v>0</v>
      </c>
      <c r="J410" s="21">
        <f t="shared" si="121"/>
        <v>0</v>
      </c>
      <c r="K410" s="27"/>
      <c r="L410" s="21">
        <f t="shared" ref="L410" ca="1" si="122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3">SUM(G411:G416)</f>
        <v>0</v>
      </c>
      <c r="H417" s="21">
        <f t="shared" si="123"/>
        <v>0</v>
      </c>
      <c r="I417" s="21">
        <f t="shared" si="123"/>
        <v>0</v>
      </c>
      <c r="J417" s="21">
        <f t="shared" si="123"/>
        <v>0</v>
      </c>
      <c r="K417" s="27"/>
      <c r="L417" s="21">
        <f t="shared" ref="L417" ca="1" si="124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5">SUM(G418:G423)</f>
        <v>0</v>
      </c>
      <c r="H424" s="21">
        <f t="shared" si="125"/>
        <v>0</v>
      </c>
      <c r="I424" s="21">
        <f t="shared" si="125"/>
        <v>0</v>
      </c>
      <c r="J424" s="21">
        <f t="shared" si="125"/>
        <v>0</v>
      </c>
      <c r="K424" s="27"/>
      <c r="L424" s="21">
        <f t="shared" ref="L424" ca="1" si="126">SUM(L418:L426)</f>
        <v>0</v>
      </c>
    </row>
    <row r="425" spans="1:12" ht="15.75" customHeight="1" thickBot="1" x14ac:dyDescent="0.3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1105</v>
      </c>
      <c r="G425" s="34">
        <f t="shared" ref="G425:J425" si="127">G391+G395+G405+G410+G417+G424</f>
        <v>39.360000000000007</v>
      </c>
      <c r="H425" s="34">
        <f t="shared" si="127"/>
        <v>29.949999999999996</v>
      </c>
      <c r="I425" s="34">
        <f t="shared" si="127"/>
        <v>163.69</v>
      </c>
      <c r="J425" s="34">
        <f t="shared" si="127"/>
        <v>1215.0899999999999</v>
      </c>
      <c r="K425" s="35"/>
      <c r="L425" s="34">
        <f t="shared" ref="L425" ca="1" si="128">L391+L395+L405+L410+L417+L424</f>
        <v>0</v>
      </c>
    </row>
    <row r="426" spans="1:12" ht="15.6" x14ac:dyDescent="0.3">
      <c r="A426" s="22">
        <v>2</v>
      </c>
      <c r="B426" s="23">
        <v>4</v>
      </c>
      <c r="C426" s="24" t="s">
        <v>20</v>
      </c>
      <c r="D426" s="5" t="s">
        <v>21</v>
      </c>
      <c r="E426" s="58" t="s">
        <v>93</v>
      </c>
      <c r="F426" s="58">
        <v>155</v>
      </c>
      <c r="G426" s="59">
        <v>13.88</v>
      </c>
      <c r="H426" s="59">
        <v>21.47</v>
      </c>
      <c r="I426" s="59">
        <v>3.62</v>
      </c>
      <c r="J426" s="59">
        <v>263.08999999999997</v>
      </c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6" x14ac:dyDescent="0.3">
      <c r="A428" s="25"/>
      <c r="B428" s="16"/>
      <c r="C428" s="11"/>
      <c r="D428" s="7" t="s">
        <v>22</v>
      </c>
      <c r="E428" s="58" t="s">
        <v>94</v>
      </c>
      <c r="F428" s="58">
        <v>180</v>
      </c>
      <c r="G428" s="59">
        <v>2.79</v>
      </c>
      <c r="H428" s="59">
        <v>2.5499999999999998</v>
      </c>
      <c r="I428" s="59">
        <v>13.27</v>
      </c>
      <c r="J428" s="59">
        <v>78.599999999999994</v>
      </c>
      <c r="K428" s="52"/>
      <c r="L428" s="51"/>
    </row>
    <row r="429" spans="1:12" ht="15.6" x14ac:dyDescent="0.3">
      <c r="A429" s="25"/>
      <c r="B429" s="16"/>
      <c r="C429" s="11"/>
      <c r="D429" s="7" t="s">
        <v>23</v>
      </c>
      <c r="E429" s="58" t="s">
        <v>52</v>
      </c>
      <c r="F429" s="58">
        <v>40</v>
      </c>
      <c r="G429" s="59">
        <v>3.08</v>
      </c>
      <c r="H429" s="59">
        <v>0.56000000000000005</v>
      </c>
      <c r="I429" s="59">
        <v>15.08</v>
      </c>
      <c r="J429" s="59">
        <v>94</v>
      </c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375</v>
      </c>
      <c r="G433" s="21">
        <f t="shared" ref="G433:J433" si="129">SUM(G426:G432)</f>
        <v>19.75</v>
      </c>
      <c r="H433" s="21">
        <f t="shared" si="129"/>
        <v>24.58</v>
      </c>
      <c r="I433" s="21">
        <f t="shared" si="129"/>
        <v>31.97</v>
      </c>
      <c r="J433" s="21">
        <f t="shared" si="129"/>
        <v>435.68999999999994</v>
      </c>
      <c r="K433" s="27"/>
      <c r="L433" s="21">
        <f t="shared" si="116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0">SUM(G434:G436)</f>
        <v>0</v>
      </c>
      <c r="H437" s="21">
        <f t="shared" si="130"/>
        <v>0</v>
      </c>
      <c r="I437" s="21">
        <f t="shared" si="130"/>
        <v>0</v>
      </c>
      <c r="J437" s="21">
        <f t="shared" si="130"/>
        <v>0</v>
      </c>
      <c r="K437" s="27"/>
      <c r="L437" s="21">
        <f t="shared" ref="L437" ca="1" si="131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.6" x14ac:dyDescent="0.3">
      <c r="A439" s="25"/>
      <c r="B439" s="16"/>
      <c r="C439" s="11"/>
      <c r="D439" s="7" t="s">
        <v>28</v>
      </c>
      <c r="E439" s="58" t="s">
        <v>95</v>
      </c>
      <c r="F439" s="58">
        <v>200</v>
      </c>
      <c r="G439" s="59">
        <v>4.9800000000000004</v>
      </c>
      <c r="H439" s="59">
        <v>6.57</v>
      </c>
      <c r="I439" s="59">
        <v>14.71</v>
      </c>
      <c r="J439" s="59">
        <v>136.78</v>
      </c>
      <c r="K439" s="52"/>
      <c r="L439" s="51"/>
    </row>
    <row r="440" spans="1:12" ht="15.6" x14ac:dyDescent="0.3">
      <c r="A440" s="25"/>
      <c r="B440" s="16"/>
      <c r="C440" s="11"/>
      <c r="D440" s="7" t="s">
        <v>29</v>
      </c>
      <c r="E440" s="58" t="s">
        <v>96</v>
      </c>
      <c r="F440" s="58">
        <v>90</v>
      </c>
      <c r="G440" s="59">
        <v>13.27</v>
      </c>
      <c r="H440" s="59">
        <v>8.9499999999999993</v>
      </c>
      <c r="I440" s="59">
        <v>5.38</v>
      </c>
      <c r="J440" s="59">
        <v>155.26</v>
      </c>
      <c r="K440" s="52"/>
      <c r="L440" s="51"/>
    </row>
    <row r="441" spans="1:12" ht="15.6" x14ac:dyDescent="0.3">
      <c r="A441" s="25"/>
      <c r="B441" s="16"/>
      <c r="C441" s="11"/>
      <c r="D441" s="7" t="s">
        <v>30</v>
      </c>
      <c r="E441" s="58" t="s">
        <v>97</v>
      </c>
      <c r="F441" s="58">
        <v>150</v>
      </c>
      <c r="G441" s="59">
        <v>3.1949999999999998</v>
      </c>
      <c r="H441" s="59">
        <v>6.06</v>
      </c>
      <c r="I441" s="59">
        <v>23.3</v>
      </c>
      <c r="J441" s="59">
        <v>160.44999999999999</v>
      </c>
      <c r="K441" s="52"/>
      <c r="L441" s="51"/>
    </row>
    <row r="442" spans="1:12" ht="15.6" x14ac:dyDescent="0.3">
      <c r="A442" s="25"/>
      <c r="B442" s="16"/>
      <c r="C442" s="11"/>
      <c r="D442" s="7" t="s">
        <v>31</v>
      </c>
      <c r="E442" s="58" t="s">
        <v>65</v>
      </c>
      <c r="F442" s="58">
        <v>180</v>
      </c>
      <c r="G442" s="59">
        <v>7.0000000000000007E-2</v>
      </c>
      <c r="H442" s="59">
        <v>0.01</v>
      </c>
      <c r="I442" s="59">
        <v>15.31</v>
      </c>
      <c r="J442" s="59">
        <v>61.62</v>
      </c>
      <c r="K442" s="52"/>
      <c r="L442" s="51"/>
    </row>
    <row r="443" spans="1:12" ht="15.6" x14ac:dyDescent="0.3">
      <c r="A443" s="25"/>
      <c r="B443" s="16"/>
      <c r="C443" s="11"/>
      <c r="D443" s="7" t="s">
        <v>32</v>
      </c>
      <c r="E443" s="58" t="s">
        <v>51</v>
      </c>
      <c r="F443" s="58">
        <v>50</v>
      </c>
      <c r="G443" s="59">
        <v>3.1</v>
      </c>
      <c r="H443" s="59">
        <v>0.6</v>
      </c>
      <c r="I443" s="59">
        <v>15.1</v>
      </c>
      <c r="J443" s="59">
        <v>130</v>
      </c>
      <c r="K443" s="52"/>
      <c r="L443" s="51"/>
    </row>
    <row r="444" spans="1:12" ht="15.6" x14ac:dyDescent="0.3">
      <c r="A444" s="25"/>
      <c r="B444" s="16"/>
      <c r="C444" s="11"/>
      <c r="D444" s="7" t="s">
        <v>33</v>
      </c>
      <c r="E444" s="58" t="s">
        <v>52</v>
      </c>
      <c r="F444" s="58">
        <v>60</v>
      </c>
      <c r="G444" s="59">
        <v>3.1</v>
      </c>
      <c r="H444" s="59">
        <v>0.7</v>
      </c>
      <c r="I444" s="59">
        <v>15.2</v>
      </c>
      <c r="J444" s="59">
        <v>141</v>
      </c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:J447" si="132">SUM(G438:G446)</f>
        <v>27.715000000000003</v>
      </c>
      <c r="H447" s="21">
        <f t="shared" si="132"/>
        <v>22.89</v>
      </c>
      <c r="I447" s="21">
        <f t="shared" si="132"/>
        <v>89</v>
      </c>
      <c r="J447" s="21">
        <f t="shared" si="132"/>
        <v>785.1099999999999</v>
      </c>
      <c r="K447" s="27"/>
      <c r="L447" s="21">
        <f t="shared" ref="L447" ca="1" si="133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4">SUM(G448:G451)</f>
        <v>0</v>
      </c>
      <c r="H452" s="21">
        <f t="shared" si="134"/>
        <v>0</v>
      </c>
      <c r="I452" s="21">
        <f t="shared" si="134"/>
        <v>0</v>
      </c>
      <c r="J452" s="21">
        <f t="shared" si="134"/>
        <v>0</v>
      </c>
      <c r="K452" s="27"/>
      <c r="L452" s="21">
        <f t="shared" ref="L452" ca="1" si="135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6">SUM(G453:G458)</f>
        <v>0</v>
      </c>
      <c r="H459" s="21">
        <f t="shared" si="136"/>
        <v>0</v>
      </c>
      <c r="I459" s="21">
        <f t="shared" si="136"/>
        <v>0</v>
      </c>
      <c r="J459" s="21">
        <f t="shared" si="136"/>
        <v>0</v>
      </c>
      <c r="K459" s="27"/>
      <c r="L459" s="21">
        <f t="shared" ref="L459" ca="1" si="137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38">SUM(G460:G465)</f>
        <v>0</v>
      </c>
      <c r="H466" s="21">
        <f t="shared" si="138"/>
        <v>0</v>
      </c>
      <c r="I466" s="21">
        <f t="shared" si="138"/>
        <v>0</v>
      </c>
      <c r="J466" s="21">
        <f t="shared" si="138"/>
        <v>0</v>
      </c>
      <c r="K466" s="27"/>
      <c r="L466" s="21">
        <f t="shared" ref="L466" ca="1" si="139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1105</v>
      </c>
      <c r="G467" s="34">
        <f t="shared" ref="G467:J467" si="140">G433+G437+G447+G452+G459+G466</f>
        <v>47.465000000000003</v>
      </c>
      <c r="H467" s="34">
        <f t="shared" si="140"/>
        <v>47.47</v>
      </c>
      <c r="I467" s="34">
        <f t="shared" si="140"/>
        <v>120.97</v>
      </c>
      <c r="J467" s="34">
        <f t="shared" si="140"/>
        <v>1220.7999999999997</v>
      </c>
      <c r="K467" s="35"/>
      <c r="L467" s="34">
        <f t="shared" ref="L467" ca="1" si="141">L433+L437+L447+L452+L459+L466</f>
        <v>0</v>
      </c>
    </row>
    <row r="468" spans="1:12" ht="15.6" x14ac:dyDescent="0.3">
      <c r="A468" s="22">
        <v>2</v>
      </c>
      <c r="B468" s="23">
        <v>5</v>
      </c>
      <c r="C468" s="24" t="s">
        <v>20</v>
      </c>
      <c r="D468" s="5" t="s">
        <v>21</v>
      </c>
      <c r="E468" s="58" t="s">
        <v>91</v>
      </c>
      <c r="F468" s="58">
        <v>155</v>
      </c>
      <c r="G468" s="59">
        <v>4.58</v>
      </c>
      <c r="H468" s="59">
        <v>5.5</v>
      </c>
      <c r="I468" s="59">
        <v>25.98</v>
      </c>
      <c r="J468" s="59">
        <v>172.09</v>
      </c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6" x14ac:dyDescent="0.3">
      <c r="A470" s="25"/>
      <c r="B470" s="16"/>
      <c r="C470" s="11"/>
      <c r="D470" s="7" t="s">
        <v>22</v>
      </c>
      <c r="E470" s="58" t="s">
        <v>82</v>
      </c>
      <c r="F470" s="58">
        <v>180</v>
      </c>
      <c r="G470" s="59">
        <v>3.39</v>
      </c>
      <c r="H470" s="59">
        <v>3.54</v>
      </c>
      <c r="I470" s="59">
        <v>23.38</v>
      </c>
      <c r="J470" s="63">
        <v>138.66</v>
      </c>
      <c r="K470" s="52"/>
      <c r="L470" s="51"/>
    </row>
    <row r="471" spans="1:12" ht="15.6" x14ac:dyDescent="0.3">
      <c r="A471" s="25"/>
      <c r="B471" s="16"/>
      <c r="C471" s="11"/>
      <c r="D471" s="7" t="s">
        <v>23</v>
      </c>
      <c r="E471" s="58" t="s">
        <v>52</v>
      </c>
      <c r="F471" s="58">
        <v>40</v>
      </c>
      <c r="G471" s="59">
        <v>3.08</v>
      </c>
      <c r="H471" s="59">
        <v>0.56000000000000005</v>
      </c>
      <c r="I471" s="59">
        <v>15.08</v>
      </c>
      <c r="J471" s="59">
        <v>94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375</v>
      </c>
      <c r="G475" s="21">
        <f t="shared" ref="G475:J475" si="142">SUM(G468:G474)</f>
        <v>11.05</v>
      </c>
      <c r="H475" s="21">
        <f t="shared" si="142"/>
        <v>9.6</v>
      </c>
      <c r="I475" s="21">
        <f t="shared" si="142"/>
        <v>64.44</v>
      </c>
      <c r="J475" s="21">
        <f t="shared" si="142"/>
        <v>404.75</v>
      </c>
      <c r="K475" s="27"/>
      <c r="L475" s="21">
        <f t="shared" ref="L475:L517" si="14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4">SUM(G476:G478)</f>
        <v>0</v>
      </c>
      <c r="H479" s="21">
        <f t="shared" si="144"/>
        <v>0</v>
      </c>
      <c r="I479" s="21">
        <f t="shared" si="144"/>
        <v>0</v>
      </c>
      <c r="J479" s="21">
        <f t="shared" si="144"/>
        <v>0</v>
      </c>
      <c r="K479" s="27"/>
      <c r="L479" s="21">
        <f t="shared" ref="L479" ca="1" si="145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.6" x14ac:dyDescent="0.3">
      <c r="A481" s="25"/>
      <c r="B481" s="16"/>
      <c r="C481" s="11"/>
      <c r="D481" s="7" t="s">
        <v>28</v>
      </c>
      <c r="E481" s="58" t="s">
        <v>103</v>
      </c>
      <c r="F481" s="58">
        <v>200</v>
      </c>
      <c r="G481" s="59">
        <v>1.54</v>
      </c>
      <c r="H481" s="59">
        <v>5.3</v>
      </c>
      <c r="I481" s="59">
        <v>8.6999999999999993</v>
      </c>
      <c r="J481" s="59">
        <v>88.9</v>
      </c>
      <c r="K481" s="52"/>
      <c r="L481" s="51"/>
    </row>
    <row r="482" spans="1:12" ht="15.6" x14ac:dyDescent="0.3">
      <c r="A482" s="25"/>
      <c r="B482" s="16"/>
      <c r="C482" s="11"/>
      <c r="D482" s="7" t="s">
        <v>29</v>
      </c>
      <c r="E482" s="58" t="s">
        <v>86</v>
      </c>
      <c r="F482" s="58">
        <v>90</v>
      </c>
      <c r="G482" s="59">
        <v>11.1</v>
      </c>
      <c r="H482" s="59">
        <v>12.2</v>
      </c>
      <c r="I482" s="59">
        <v>6</v>
      </c>
      <c r="J482" s="59">
        <v>183.8</v>
      </c>
      <c r="K482" s="52"/>
      <c r="L482" s="51"/>
    </row>
    <row r="483" spans="1:12" ht="15.6" x14ac:dyDescent="0.3">
      <c r="A483" s="25"/>
      <c r="B483" s="16"/>
      <c r="C483" s="11"/>
      <c r="D483" s="7" t="s">
        <v>30</v>
      </c>
      <c r="E483" s="58" t="s">
        <v>97</v>
      </c>
      <c r="F483" s="58">
        <v>150</v>
      </c>
      <c r="G483" s="59">
        <v>3.2</v>
      </c>
      <c r="H483" s="59">
        <v>6.1</v>
      </c>
      <c r="I483" s="59">
        <v>23.3</v>
      </c>
      <c r="J483" s="59">
        <v>160.5</v>
      </c>
      <c r="K483" s="52"/>
      <c r="L483" s="51"/>
    </row>
    <row r="484" spans="1:12" ht="15.6" x14ac:dyDescent="0.3">
      <c r="A484" s="25"/>
      <c r="B484" s="16"/>
      <c r="C484" s="11"/>
      <c r="D484" s="7" t="s">
        <v>31</v>
      </c>
      <c r="E484" s="58" t="s">
        <v>50</v>
      </c>
      <c r="F484" s="58">
        <v>180</v>
      </c>
      <c r="G484" s="59">
        <v>0.2</v>
      </c>
      <c r="H484" s="59">
        <v>0</v>
      </c>
      <c r="I484" s="59">
        <v>15</v>
      </c>
      <c r="J484" s="59">
        <v>60</v>
      </c>
      <c r="K484" s="52"/>
      <c r="L484" s="51"/>
    </row>
    <row r="485" spans="1:12" ht="15.6" x14ac:dyDescent="0.3">
      <c r="A485" s="25"/>
      <c r="B485" s="16"/>
      <c r="C485" s="11"/>
      <c r="D485" s="7" t="s">
        <v>32</v>
      </c>
      <c r="E485" s="58" t="s">
        <v>52</v>
      </c>
      <c r="F485" s="58">
        <v>60</v>
      </c>
      <c r="G485" s="59">
        <v>3.1</v>
      </c>
      <c r="H485" s="59">
        <v>0.7</v>
      </c>
      <c r="I485" s="59">
        <v>15.2</v>
      </c>
      <c r="J485" s="59">
        <v>141</v>
      </c>
      <c r="K485" s="52"/>
      <c r="L485" s="51"/>
    </row>
    <row r="486" spans="1:12" ht="15.6" x14ac:dyDescent="0.3">
      <c r="A486" s="25"/>
      <c r="B486" s="16"/>
      <c r="C486" s="11"/>
      <c r="D486" s="7" t="s">
        <v>33</v>
      </c>
      <c r="E486" s="58" t="s">
        <v>51</v>
      </c>
      <c r="F486" s="58">
        <v>50</v>
      </c>
      <c r="G486" s="59">
        <v>3.1</v>
      </c>
      <c r="H486" s="59">
        <v>0.6</v>
      </c>
      <c r="I486" s="59">
        <v>15.1</v>
      </c>
      <c r="J486" s="59">
        <v>130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:J489" si="146">SUM(G480:G488)</f>
        <v>22.240000000000002</v>
      </c>
      <c r="H489" s="21">
        <f t="shared" si="146"/>
        <v>24.900000000000002</v>
      </c>
      <c r="I489" s="21">
        <f t="shared" si="146"/>
        <v>83.3</v>
      </c>
      <c r="J489" s="21">
        <f t="shared" si="146"/>
        <v>764.2</v>
      </c>
      <c r="K489" s="27"/>
      <c r="L489" s="21">
        <f t="shared" ref="L489" ca="1" si="14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8">SUM(G490:G493)</f>
        <v>0</v>
      </c>
      <c r="H494" s="21">
        <f t="shared" si="148"/>
        <v>0</v>
      </c>
      <c r="I494" s="21">
        <f t="shared" si="148"/>
        <v>0</v>
      </c>
      <c r="J494" s="21">
        <f t="shared" si="148"/>
        <v>0</v>
      </c>
      <c r="K494" s="27"/>
      <c r="L494" s="21">
        <f t="shared" ref="L494" ca="1" si="149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0">SUM(G495:G500)</f>
        <v>0</v>
      </c>
      <c r="H501" s="21">
        <f t="shared" si="150"/>
        <v>0</v>
      </c>
      <c r="I501" s="21">
        <f t="shared" si="150"/>
        <v>0</v>
      </c>
      <c r="J501" s="21">
        <f t="shared" si="150"/>
        <v>0</v>
      </c>
      <c r="K501" s="27"/>
      <c r="L501" s="21">
        <f t="shared" ref="L501" ca="1" si="151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2">SUM(G502:G507)</f>
        <v>0</v>
      </c>
      <c r="H508" s="21">
        <f t="shared" si="152"/>
        <v>0</v>
      </c>
      <c r="I508" s="21">
        <f t="shared" si="152"/>
        <v>0</v>
      </c>
      <c r="J508" s="21">
        <f t="shared" si="152"/>
        <v>0</v>
      </c>
      <c r="K508" s="27"/>
      <c r="L508" s="21">
        <f t="shared" ref="L508" ca="1" si="153">SUM(L502:L510)</f>
        <v>0</v>
      </c>
    </row>
    <row r="509" spans="1:12" ht="15.75" customHeight="1" thickBot="1" x14ac:dyDescent="0.3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1105</v>
      </c>
      <c r="G509" s="34">
        <f t="shared" ref="G509:J509" si="154">G475+G479+G489+G494+G501+G508</f>
        <v>33.290000000000006</v>
      </c>
      <c r="H509" s="34">
        <f t="shared" si="154"/>
        <v>34.5</v>
      </c>
      <c r="I509" s="34">
        <f t="shared" si="154"/>
        <v>147.74</v>
      </c>
      <c r="J509" s="34">
        <f t="shared" si="154"/>
        <v>1168.95</v>
      </c>
      <c r="K509" s="35"/>
      <c r="L509" s="34">
        <f t="shared" ref="L509" ca="1" si="155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6">SUM(G510:G516)</f>
        <v>0</v>
      </c>
      <c r="H517" s="21">
        <f t="shared" si="156"/>
        <v>0</v>
      </c>
      <c r="I517" s="21">
        <f t="shared" si="156"/>
        <v>0</v>
      </c>
      <c r="J517" s="21">
        <f t="shared" si="156"/>
        <v>0</v>
      </c>
      <c r="K517" s="27"/>
      <c r="L517" s="21">
        <f t="shared" si="14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7">SUM(G518:G520)</f>
        <v>0</v>
      </c>
      <c r="H521" s="21">
        <f t="shared" si="157"/>
        <v>0</v>
      </c>
      <c r="I521" s="21">
        <f t="shared" si="157"/>
        <v>0</v>
      </c>
      <c r="J521" s="21">
        <f t="shared" si="157"/>
        <v>0</v>
      </c>
      <c r="K521" s="27"/>
      <c r="L521" s="21">
        <f t="shared" ref="L521" ca="1" si="158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59">SUM(G522:G530)</f>
        <v>0</v>
      </c>
      <c r="H531" s="21">
        <f t="shared" si="159"/>
        <v>0</v>
      </c>
      <c r="I531" s="21">
        <f t="shared" si="159"/>
        <v>0</v>
      </c>
      <c r="J531" s="21">
        <f t="shared" si="159"/>
        <v>0</v>
      </c>
      <c r="K531" s="27"/>
      <c r="L531" s="21">
        <f t="shared" ref="L531" ca="1" si="160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1">SUM(G532:G535)</f>
        <v>0</v>
      </c>
      <c r="H536" s="21">
        <f t="shared" si="161"/>
        <v>0</v>
      </c>
      <c r="I536" s="21">
        <f t="shared" si="161"/>
        <v>0</v>
      </c>
      <c r="J536" s="21">
        <f t="shared" si="161"/>
        <v>0</v>
      </c>
      <c r="K536" s="27"/>
      <c r="L536" s="21">
        <f t="shared" ref="L536" ca="1" si="162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3">SUM(G537:G542)</f>
        <v>0</v>
      </c>
      <c r="H543" s="21">
        <f t="shared" si="163"/>
        <v>0</v>
      </c>
      <c r="I543" s="21">
        <f t="shared" si="163"/>
        <v>0</v>
      </c>
      <c r="J543" s="21">
        <f t="shared" si="163"/>
        <v>0</v>
      </c>
      <c r="K543" s="27"/>
      <c r="L543" s="21">
        <f t="shared" ref="L543" ca="1" si="164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5">SUM(G544:G549)</f>
        <v>0</v>
      </c>
      <c r="H550" s="21">
        <f t="shared" si="165"/>
        <v>0</v>
      </c>
      <c r="I550" s="21">
        <f t="shared" si="165"/>
        <v>0</v>
      </c>
      <c r="J550" s="21">
        <f t="shared" si="165"/>
        <v>0</v>
      </c>
      <c r="K550" s="27"/>
      <c r="L550" s="21">
        <f t="shared" ref="L550" ca="1" si="166">SUM(L544:L552)</f>
        <v>0</v>
      </c>
    </row>
    <row r="551" spans="1:12" ht="15.75" customHeight="1" thickBot="1" x14ac:dyDescent="0.3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:J551" si="167">G517+G521+G531+G536+G543+G550</f>
        <v>0</v>
      </c>
      <c r="H551" s="34">
        <f t="shared" si="167"/>
        <v>0</v>
      </c>
      <c r="I551" s="34">
        <f t="shared" si="167"/>
        <v>0</v>
      </c>
      <c r="J551" s="34">
        <f t="shared" si="167"/>
        <v>0</v>
      </c>
      <c r="K551" s="35"/>
      <c r="L551" s="34">
        <f t="shared" ref="L551" ca="1" si="168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69">SUM(G552:G558)</f>
        <v>0</v>
      </c>
      <c r="H559" s="21">
        <f t="shared" si="169"/>
        <v>0</v>
      </c>
      <c r="I559" s="21">
        <f t="shared" si="169"/>
        <v>0</v>
      </c>
      <c r="J559" s="21">
        <f t="shared" si="169"/>
        <v>0</v>
      </c>
      <c r="K559" s="27"/>
      <c r="L559" s="21">
        <f t="shared" ref="L559" si="170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1">SUM(G560:G562)</f>
        <v>0</v>
      </c>
      <c r="H563" s="21">
        <f t="shared" si="171"/>
        <v>0</v>
      </c>
      <c r="I563" s="21">
        <f t="shared" si="171"/>
        <v>0</v>
      </c>
      <c r="J563" s="21">
        <f t="shared" si="171"/>
        <v>0</v>
      </c>
      <c r="K563" s="27"/>
      <c r="L563" s="21">
        <f t="shared" ref="L563" ca="1" si="172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3">SUM(G564:G572)</f>
        <v>0</v>
      </c>
      <c r="H573" s="21">
        <f t="shared" si="173"/>
        <v>0</v>
      </c>
      <c r="I573" s="21">
        <f t="shared" si="173"/>
        <v>0</v>
      </c>
      <c r="J573" s="21">
        <f t="shared" si="173"/>
        <v>0</v>
      </c>
      <c r="K573" s="27"/>
      <c r="L573" s="21">
        <f t="shared" ref="L573" ca="1" si="174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5">SUM(G574:G577)</f>
        <v>0</v>
      </c>
      <c r="H578" s="21">
        <f t="shared" si="175"/>
        <v>0</v>
      </c>
      <c r="I578" s="21">
        <f t="shared" si="175"/>
        <v>0</v>
      </c>
      <c r="J578" s="21">
        <f t="shared" si="175"/>
        <v>0</v>
      </c>
      <c r="K578" s="27"/>
      <c r="L578" s="21">
        <f t="shared" ref="L578" ca="1" si="176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7">SUM(G579:G584)</f>
        <v>0</v>
      </c>
      <c r="H585" s="21">
        <f t="shared" si="177"/>
        <v>0</v>
      </c>
      <c r="I585" s="21">
        <f t="shared" si="177"/>
        <v>0</v>
      </c>
      <c r="J585" s="21">
        <f t="shared" si="177"/>
        <v>0</v>
      </c>
      <c r="K585" s="27"/>
      <c r="L585" s="21">
        <f t="shared" ref="L585" ca="1" si="178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79">SUM(G586:G591)</f>
        <v>0</v>
      </c>
      <c r="H592" s="21">
        <f t="shared" si="179"/>
        <v>0</v>
      </c>
      <c r="I592" s="21">
        <f t="shared" si="179"/>
        <v>0</v>
      </c>
      <c r="J592" s="21">
        <f t="shared" si="179"/>
        <v>0</v>
      </c>
      <c r="K592" s="27"/>
      <c r="L592" s="21">
        <f t="shared" ref="L592" ca="1" si="180">SUM(L586:L594)</f>
        <v>0</v>
      </c>
    </row>
    <row r="593" spans="1:12" ht="15" thickBot="1" x14ac:dyDescent="0.3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:J593" si="181">G559+G563+G573+G578+G585+G592</f>
        <v>0</v>
      </c>
      <c r="H593" s="40">
        <f t="shared" si="181"/>
        <v>0</v>
      </c>
      <c r="I593" s="40">
        <f t="shared" si="181"/>
        <v>0</v>
      </c>
      <c r="J593" s="40">
        <f t="shared" si="181"/>
        <v>0</v>
      </c>
      <c r="K593" s="41"/>
      <c r="L593" s="34">
        <f ca="1">L559+L563+L573+L578+L585+L592</f>
        <v>0</v>
      </c>
    </row>
    <row r="594" spans="1:12" ht="13.8" thickBot="1" x14ac:dyDescent="0.3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1108.6363636363637</v>
      </c>
      <c r="G594" s="42">
        <f t="shared" ref="G594:L594" si="18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43.487909090909092</v>
      </c>
      <c r="H594" s="42">
        <f t="shared" si="182"/>
        <v>38.65</v>
      </c>
      <c r="I594" s="42">
        <f t="shared" si="182"/>
        <v>150.45363636363638</v>
      </c>
      <c r="J594" s="42">
        <f t="shared" si="182"/>
        <v>1238.9990909090909</v>
      </c>
      <c r="K594" s="42"/>
      <c r="L594" s="42" t="e">
        <f t="shared" ca="1" si="182"/>
        <v>#DIV/0!</v>
      </c>
    </row>
  </sheetData>
  <sheetProtection sheet="1" objects="1" scenarios="1"/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/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7.399999999999999" x14ac:dyDescent="0.25">
      <c r="A2" s="43" t="s">
        <v>6</v>
      </c>
      <c r="C2" s="2"/>
      <c r="G2" s="2" t="s">
        <v>18</v>
      </c>
      <c r="H2" s="73" t="s">
        <v>46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1</v>
      </c>
      <c r="J3" s="56">
        <v>2024</v>
      </c>
      <c r="K3" s="1"/>
    </row>
    <row r="4" spans="1:12" ht="13.8" thickBot="1" x14ac:dyDescent="0.3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46.8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53</v>
      </c>
      <c r="F6" s="58">
        <v>155</v>
      </c>
      <c r="G6" s="59">
        <v>21.97</v>
      </c>
      <c r="H6" s="59">
        <v>9.11</v>
      </c>
      <c r="I6" s="59">
        <v>21.88</v>
      </c>
      <c r="J6" s="59">
        <v>257.32</v>
      </c>
      <c r="K6" s="60" t="s">
        <v>54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46.8" x14ac:dyDescent="0.3">
      <c r="A8" s="25"/>
      <c r="B8" s="16"/>
      <c r="C8" s="11"/>
      <c r="D8" s="7" t="s">
        <v>22</v>
      </c>
      <c r="E8" s="58" t="s">
        <v>50</v>
      </c>
      <c r="F8" s="58">
        <v>180</v>
      </c>
      <c r="G8" s="59">
        <v>0.108</v>
      </c>
      <c r="H8" s="59">
        <v>0</v>
      </c>
      <c r="I8" s="59">
        <v>10.85</v>
      </c>
      <c r="J8" s="59">
        <v>44</v>
      </c>
      <c r="K8" s="58" t="s">
        <v>55</v>
      </c>
      <c r="L8" s="51"/>
    </row>
    <row r="9" spans="1:12" ht="15.6" x14ac:dyDescent="0.3">
      <c r="A9" s="25"/>
      <c r="B9" s="16"/>
      <c r="C9" s="11"/>
      <c r="D9" s="7" t="s">
        <v>23</v>
      </c>
      <c r="E9" s="58" t="s">
        <v>52</v>
      </c>
      <c r="F9" s="58">
        <v>40</v>
      </c>
      <c r="G9" s="59">
        <v>3.08</v>
      </c>
      <c r="H9" s="59">
        <v>0.56000000000000005</v>
      </c>
      <c r="I9" s="59">
        <v>15.08</v>
      </c>
      <c r="J9" s="59">
        <v>94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25.158000000000001</v>
      </c>
      <c r="H13" s="21">
        <f t="shared" si="0"/>
        <v>9.67</v>
      </c>
      <c r="I13" s="21">
        <f t="shared" si="0"/>
        <v>47.809999999999995</v>
      </c>
      <c r="J13" s="21">
        <f t="shared" si="0"/>
        <v>395.32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46.8" x14ac:dyDescent="0.3">
      <c r="A19" s="25"/>
      <c r="B19" s="16"/>
      <c r="C19" s="11"/>
      <c r="D19" s="7" t="s">
        <v>28</v>
      </c>
      <c r="E19" s="58" t="s">
        <v>47</v>
      </c>
      <c r="F19" s="58">
        <v>200</v>
      </c>
      <c r="G19" s="59">
        <v>1.67</v>
      </c>
      <c r="H19" s="59">
        <v>5.0599999999999996</v>
      </c>
      <c r="I19" s="59">
        <v>8.51</v>
      </c>
      <c r="J19" s="59">
        <v>86.26</v>
      </c>
      <c r="K19" s="58" t="s">
        <v>56</v>
      </c>
      <c r="L19" s="51"/>
    </row>
    <row r="20" spans="1:12" ht="46.8" x14ac:dyDescent="0.3">
      <c r="A20" s="25"/>
      <c r="B20" s="16"/>
      <c r="C20" s="11"/>
      <c r="D20" s="7" t="s">
        <v>29</v>
      </c>
      <c r="E20" s="58" t="s">
        <v>48</v>
      </c>
      <c r="F20" s="58">
        <v>90</v>
      </c>
      <c r="G20" s="59">
        <v>8.25</v>
      </c>
      <c r="H20" s="59">
        <v>12.19</v>
      </c>
      <c r="I20" s="59">
        <v>8.5</v>
      </c>
      <c r="J20" s="59">
        <v>176.7</v>
      </c>
      <c r="K20" s="58" t="s">
        <v>57</v>
      </c>
      <c r="L20" s="51"/>
    </row>
    <row r="21" spans="1:12" ht="46.8" x14ac:dyDescent="0.3">
      <c r="A21" s="25"/>
      <c r="B21" s="16"/>
      <c r="C21" s="11"/>
      <c r="D21" s="7" t="s">
        <v>30</v>
      </c>
      <c r="E21" s="58" t="s">
        <v>49</v>
      </c>
      <c r="F21" s="58">
        <v>150</v>
      </c>
      <c r="G21" s="59">
        <v>9.27</v>
      </c>
      <c r="H21" s="59">
        <v>5.33</v>
      </c>
      <c r="I21" s="59">
        <v>36.869999999999997</v>
      </c>
      <c r="J21" s="59">
        <v>231.78</v>
      </c>
      <c r="K21" s="58" t="s">
        <v>58</v>
      </c>
      <c r="L21" s="51"/>
    </row>
    <row r="22" spans="1:12" ht="46.8" x14ac:dyDescent="0.3">
      <c r="A22" s="25"/>
      <c r="B22" s="16"/>
      <c r="C22" s="11"/>
      <c r="D22" s="7" t="s">
        <v>31</v>
      </c>
      <c r="E22" s="58" t="s">
        <v>50</v>
      </c>
      <c r="F22" s="58">
        <v>180</v>
      </c>
      <c r="G22" s="59">
        <v>0.108</v>
      </c>
      <c r="H22" s="59">
        <v>0</v>
      </c>
      <c r="I22" s="59">
        <v>10.85</v>
      </c>
      <c r="J22" s="59">
        <v>44</v>
      </c>
      <c r="K22" s="58" t="s">
        <v>55</v>
      </c>
      <c r="L22" s="51"/>
    </row>
    <row r="23" spans="1:12" ht="15.6" x14ac:dyDescent="0.3">
      <c r="A23" s="25"/>
      <c r="B23" s="16"/>
      <c r="C23" s="11"/>
      <c r="D23" s="7" t="s">
        <v>32</v>
      </c>
      <c r="E23" s="58" t="s">
        <v>51</v>
      </c>
      <c r="F23" s="58">
        <v>50</v>
      </c>
      <c r="G23" s="59">
        <v>3.1</v>
      </c>
      <c r="H23" s="59">
        <v>0.6</v>
      </c>
      <c r="I23" s="59">
        <v>15.1</v>
      </c>
      <c r="J23" s="59">
        <v>130</v>
      </c>
      <c r="K23" s="52"/>
      <c r="L23" s="51"/>
    </row>
    <row r="24" spans="1:12" ht="15.6" x14ac:dyDescent="0.3">
      <c r="A24" s="25"/>
      <c r="B24" s="16"/>
      <c r="C24" s="11"/>
      <c r="D24" s="7" t="s">
        <v>33</v>
      </c>
      <c r="E24" s="58" t="s">
        <v>52</v>
      </c>
      <c r="F24" s="58">
        <v>60</v>
      </c>
      <c r="G24" s="59">
        <v>3.1</v>
      </c>
      <c r="H24" s="59">
        <v>0.7</v>
      </c>
      <c r="I24" s="59">
        <v>15.2</v>
      </c>
      <c r="J24" s="59">
        <v>141</v>
      </c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25.498000000000001</v>
      </c>
      <c r="H27" s="21">
        <f t="shared" si="3"/>
        <v>23.88</v>
      </c>
      <c r="I27" s="21">
        <f t="shared" si="3"/>
        <v>95.029999999999987</v>
      </c>
      <c r="J27" s="21">
        <f t="shared" si="3"/>
        <v>809.74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1105</v>
      </c>
      <c r="G47" s="34">
        <f t="shared" ref="G47:J47" si="7">G13+G17+G27+G32+G39+G46</f>
        <v>50.656000000000006</v>
      </c>
      <c r="H47" s="34">
        <f t="shared" si="7"/>
        <v>33.549999999999997</v>
      </c>
      <c r="I47" s="34">
        <f t="shared" si="7"/>
        <v>142.83999999999997</v>
      </c>
      <c r="J47" s="34">
        <f t="shared" si="7"/>
        <v>1205.06</v>
      </c>
      <c r="K47" s="35"/>
      <c r="L47" s="34">
        <f ca="1">L13+L17+L27+L32+L39+L46</f>
        <v>0</v>
      </c>
    </row>
    <row r="48" spans="1:12" ht="46.8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58">
        <v>155</v>
      </c>
      <c r="G48" s="59">
        <v>4.6900000000000004</v>
      </c>
      <c r="H48" s="59">
        <v>6.09</v>
      </c>
      <c r="I48" s="59">
        <v>23.55</v>
      </c>
      <c r="J48" s="59">
        <v>168.2</v>
      </c>
      <c r="K48" s="58" t="s">
        <v>62</v>
      </c>
      <c r="L48" s="48"/>
    </row>
    <row r="49" spans="1:12" ht="14.4" x14ac:dyDescent="0.3">
      <c r="A49" s="15"/>
      <c r="B49" s="16"/>
      <c r="C49" s="11"/>
      <c r="D49" s="6"/>
      <c r="E49" s="52"/>
      <c r="F49" s="51"/>
      <c r="G49" s="51"/>
      <c r="H49" s="51"/>
      <c r="I49" s="51"/>
      <c r="J49" s="51"/>
      <c r="K49" s="52"/>
      <c r="L49" s="51"/>
    </row>
    <row r="50" spans="1:12" ht="46.8" x14ac:dyDescent="0.3">
      <c r="A50" s="15"/>
      <c r="B50" s="16"/>
      <c r="C50" s="11"/>
      <c r="D50" s="7" t="s">
        <v>22</v>
      </c>
      <c r="E50" s="58" t="s">
        <v>60</v>
      </c>
      <c r="F50" s="58">
        <v>180</v>
      </c>
      <c r="G50" s="59">
        <v>2.52</v>
      </c>
      <c r="H50" s="59">
        <v>2.87</v>
      </c>
      <c r="I50" s="59">
        <v>17.75</v>
      </c>
      <c r="J50" s="59">
        <v>106.93</v>
      </c>
      <c r="K50" s="58" t="s">
        <v>61</v>
      </c>
      <c r="L50" s="51"/>
    </row>
    <row r="51" spans="1:12" ht="15.6" x14ac:dyDescent="0.3">
      <c r="A51" s="15"/>
      <c r="B51" s="16"/>
      <c r="C51" s="11"/>
      <c r="D51" s="7" t="s">
        <v>23</v>
      </c>
      <c r="E51" s="58" t="s">
        <v>52</v>
      </c>
      <c r="F51" s="58">
        <v>40</v>
      </c>
      <c r="G51" s="59">
        <v>3.08</v>
      </c>
      <c r="H51" s="59">
        <v>0.56000000000000005</v>
      </c>
      <c r="I51" s="59">
        <v>15.08</v>
      </c>
      <c r="J51" s="59">
        <v>94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375</v>
      </c>
      <c r="G55" s="21">
        <f t="shared" ref="G55:J55" si="8">SUM(G48:G54)</f>
        <v>10.290000000000001</v>
      </c>
      <c r="H55" s="21">
        <f t="shared" si="8"/>
        <v>9.5200000000000014</v>
      </c>
      <c r="I55" s="21">
        <f t="shared" si="8"/>
        <v>56.379999999999995</v>
      </c>
      <c r="J55" s="21">
        <f t="shared" si="8"/>
        <v>369.13</v>
      </c>
      <c r="K55" s="27"/>
      <c r="L55" s="21">
        <f t="shared" ref="L55:L97" si="9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6" x14ac:dyDescent="0.3">
      <c r="A61" s="15"/>
      <c r="B61" s="16"/>
      <c r="C61" s="11"/>
      <c r="D61" s="7" t="s">
        <v>28</v>
      </c>
      <c r="E61" s="58" t="s">
        <v>63</v>
      </c>
      <c r="F61" s="58">
        <v>200</v>
      </c>
      <c r="G61" s="59">
        <v>1.52</v>
      </c>
      <c r="H61" s="59">
        <v>5.33</v>
      </c>
      <c r="I61" s="59">
        <v>8.65</v>
      </c>
      <c r="J61" s="59">
        <v>88.89</v>
      </c>
      <c r="K61" s="52"/>
      <c r="L61" s="51"/>
    </row>
    <row r="62" spans="1:12" ht="15.6" x14ac:dyDescent="0.3">
      <c r="A62" s="15"/>
      <c r="B62" s="16"/>
      <c r="C62" s="11"/>
      <c r="D62" s="7" t="s">
        <v>29</v>
      </c>
      <c r="E62" s="58" t="s">
        <v>64</v>
      </c>
      <c r="F62" s="58">
        <v>210</v>
      </c>
      <c r="G62" s="59">
        <v>24.33</v>
      </c>
      <c r="H62" s="59">
        <v>20.69</v>
      </c>
      <c r="I62" s="59">
        <v>33.71</v>
      </c>
      <c r="J62" s="59">
        <v>418.37</v>
      </c>
      <c r="K62" s="52"/>
      <c r="L62" s="51"/>
    </row>
    <row r="63" spans="1:12" ht="15.6" x14ac:dyDescent="0.3">
      <c r="A63" s="15"/>
      <c r="B63" s="16"/>
      <c r="C63" s="11"/>
      <c r="D63" s="7" t="s">
        <v>30</v>
      </c>
      <c r="E63" s="58" t="s">
        <v>65</v>
      </c>
      <c r="F63" s="58">
        <v>180</v>
      </c>
      <c r="G63" s="59">
        <v>7.0000000000000007E-2</v>
      </c>
      <c r="H63" s="59">
        <v>0.01</v>
      </c>
      <c r="I63" s="59">
        <v>15.31</v>
      </c>
      <c r="J63" s="59">
        <v>61.62</v>
      </c>
      <c r="K63" s="52"/>
      <c r="L63" s="51"/>
    </row>
    <row r="64" spans="1:12" ht="15.6" x14ac:dyDescent="0.3">
      <c r="A64" s="15"/>
      <c r="B64" s="16"/>
      <c r="C64" s="11"/>
      <c r="D64" s="7" t="s">
        <v>31</v>
      </c>
      <c r="E64" s="58" t="s">
        <v>51</v>
      </c>
      <c r="F64" s="58">
        <v>50</v>
      </c>
      <c r="G64" s="59">
        <v>3.1</v>
      </c>
      <c r="H64" s="59">
        <v>0.6</v>
      </c>
      <c r="I64" s="59">
        <v>15.1</v>
      </c>
      <c r="J64" s="59">
        <v>130</v>
      </c>
      <c r="K64" s="52"/>
      <c r="L64" s="51"/>
    </row>
    <row r="65" spans="1:12" ht="15.6" x14ac:dyDescent="0.3">
      <c r="A65" s="15"/>
      <c r="B65" s="16"/>
      <c r="C65" s="11"/>
      <c r="D65" s="7" t="s">
        <v>32</v>
      </c>
      <c r="E65" s="58" t="s">
        <v>52</v>
      </c>
      <c r="F65" s="58">
        <v>60</v>
      </c>
      <c r="G65" s="59">
        <v>3.1</v>
      </c>
      <c r="H65" s="59">
        <v>0.7</v>
      </c>
      <c r="I65" s="59">
        <v>15.2</v>
      </c>
      <c r="J65" s="59">
        <v>141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:J69" si="12">SUM(G60:G68)</f>
        <v>32.119999999999997</v>
      </c>
      <c r="H69" s="21">
        <f t="shared" si="12"/>
        <v>27.330000000000005</v>
      </c>
      <c r="I69" s="21">
        <f t="shared" si="12"/>
        <v>87.97</v>
      </c>
      <c r="J69" s="21">
        <f t="shared" si="12"/>
        <v>839.88</v>
      </c>
      <c r="K69" s="27"/>
      <c r="L69" s="21">
        <f t="shared" ref="L69" ca="1" si="13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3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1075</v>
      </c>
      <c r="G89" s="34">
        <f t="shared" ref="G89:J89" si="20">G55+G59+G69+G74+G81+G88</f>
        <v>42.41</v>
      </c>
      <c r="H89" s="34">
        <f t="shared" si="20"/>
        <v>36.850000000000009</v>
      </c>
      <c r="I89" s="34">
        <f t="shared" si="20"/>
        <v>144.35</v>
      </c>
      <c r="J89" s="34">
        <f t="shared" si="20"/>
        <v>1209.01</v>
      </c>
      <c r="K89" s="35"/>
      <c r="L89" s="34">
        <f t="shared" ref="L89" ca="1" si="21">L55+L59+L69+L74+L81+L88</f>
        <v>0</v>
      </c>
    </row>
    <row r="90" spans="1:12" ht="15.6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66</v>
      </c>
      <c r="F90" s="58">
        <v>155</v>
      </c>
      <c r="G90" s="59">
        <v>4.96</v>
      </c>
      <c r="H90" s="59">
        <v>6.3</v>
      </c>
      <c r="I90" s="59">
        <v>26.58</v>
      </c>
      <c r="J90" s="59">
        <v>182.65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6" x14ac:dyDescent="0.3">
      <c r="A92" s="25"/>
      <c r="B92" s="16"/>
      <c r="C92" s="11"/>
      <c r="D92" s="7" t="s">
        <v>22</v>
      </c>
      <c r="E92" s="58" t="s">
        <v>50</v>
      </c>
      <c r="F92" s="58">
        <v>180</v>
      </c>
      <c r="G92" s="59">
        <v>0.108</v>
      </c>
      <c r="H92" s="59">
        <v>0</v>
      </c>
      <c r="I92" s="59">
        <v>10.85</v>
      </c>
      <c r="J92" s="59">
        <v>44</v>
      </c>
      <c r="K92" s="52"/>
      <c r="L92" s="51"/>
    </row>
    <row r="93" spans="1:12" ht="15.6" x14ac:dyDescent="0.3">
      <c r="A93" s="25"/>
      <c r="B93" s="16"/>
      <c r="C93" s="11"/>
      <c r="D93" s="7" t="s">
        <v>23</v>
      </c>
      <c r="E93" s="58" t="s">
        <v>52</v>
      </c>
      <c r="F93" s="58">
        <v>40</v>
      </c>
      <c r="G93" s="59">
        <v>3.08</v>
      </c>
      <c r="H93" s="59">
        <v>0.56000000000000005</v>
      </c>
      <c r="I93" s="59">
        <v>15.08</v>
      </c>
      <c r="J93" s="59">
        <v>94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375</v>
      </c>
      <c r="G97" s="21">
        <f t="shared" ref="G97:J97" si="22">SUM(G90:G96)</f>
        <v>8.1479999999999997</v>
      </c>
      <c r="H97" s="21">
        <f t="shared" si="22"/>
        <v>6.8599999999999994</v>
      </c>
      <c r="I97" s="21">
        <f t="shared" si="22"/>
        <v>52.51</v>
      </c>
      <c r="J97" s="21">
        <f t="shared" si="22"/>
        <v>320.64999999999998</v>
      </c>
      <c r="K97" s="27"/>
      <c r="L97" s="21">
        <f t="shared" si="9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6" x14ac:dyDescent="0.3">
      <c r="A103" s="25"/>
      <c r="B103" s="16"/>
      <c r="C103" s="11"/>
      <c r="D103" s="7" t="s">
        <v>28</v>
      </c>
      <c r="E103" s="58" t="s">
        <v>67</v>
      </c>
      <c r="F103" s="58">
        <v>200</v>
      </c>
      <c r="G103" s="59">
        <v>4</v>
      </c>
      <c r="H103" s="59">
        <v>9</v>
      </c>
      <c r="I103" s="59">
        <v>25.9</v>
      </c>
      <c r="J103" s="59">
        <v>119.7</v>
      </c>
      <c r="K103" s="52"/>
      <c r="L103" s="51"/>
    </row>
    <row r="104" spans="1:12" ht="15.6" x14ac:dyDescent="0.3">
      <c r="A104" s="25"/>
      <c r="B104" s="16"/>
      <c r="C104" s="11"/>
      <c r="D104" s="7" t="s">
        <v>29</v>
      </c>
      <c r="E104" s="60" t="s">
        <v>68</v>
      </c>
      <c r="F104" s="60">
        <v>90</v>
      </c>
      <c r="G104" s="61">
        <v>12.43</v>
      </c>
      <c r="H104" s="61">
        <v>2.3199999999999998</v>
      </c>
      <c r="I104" s="61">
        <v>8.15</v>
      </c>
      <c r="J104" s="61">
        <v>103.12</v>
      </c>
      <c r="K104" s="52"/>
      <c r="L104" s="51"/>
    </row>
    <row r="105" spans="1:12" ht="15.6" x14ac:dyDescent="0.3">
      <c r="A105" s="25"/>
      <c r="B105" s="16"/>
      <c r="C105" s="11"/>
      <c r="D105" s="7" t="s">
        <v>30</v>
      </c>
      <c r="E105" s="58" t="s">
        <v>69</v>
      </c>
      <c r="F105" s="58">
        <v>150</v>
      </c>
      <c r="G105" s="59">
        <v>5.52</v>
      </c>
      <c r="H105" s="59">
        <v>5.3</v>
      </c>
      <c r="I105" s="59">
        <v>35.33</v>
      </c>
      <c r="J105" s="59">
        <v>211.1</v>
      </c>
      <c r="K105" s="52"/>
      <c r="L105" s="51"/>
    </row>
    <row r="106" spans="1:12" ht="15.6" x14ac:dyDescent="0.3">
      <c r="A106" s="25"/>
      <c r="B106" s="16"/>
      <c r="C106" s="11"/>
      <c r="D106" s="7" t="s">
        <v>31</v>
      </c>
      <c r="E106" s="58" t="s">
        <v>70</v>
      </c>
      <c r="F106" s="58">
        <v>180</v>
      </c>
      <c r="G106" s="59">
        <v>0.5</v>
      </c>
      <c r="H106" s="59">
        <v>0</v>
      </c>
      <c r="I106" s="59">
        <v>25.13</v>
      </c>
      <c r="J106" s="59">
        <v>103.44</v>
      </c>
      <c r="K106" s="52"/>
      <c r="L106" s="51"/>
    </row>
    <row r="107" spans="1:12" ht="15.6" x14ac:dyDescent="0.3">
      <c r="A107" s="25"/>
      <c r="B107" s="16"/>
      <c r="C107" s="11"/>
      <c r="D107" s="7" t="s">
        <v>32</v>
      </c>
      <c r="E107" s="58" t="s">
        <v>51</v>
      </c>
      <c r="F107" s="58">
        <v>50</v>
      </c>
      <c r="G107" s="59">
        <v>3.1</v>
      </c>
      <c r="H107" s="59">
        <v>0.6</v>
      </c>
      <c r="I107" s="59">
        <v>15.1</v>
      </c>
      <c r="J107" s="59">
        <v>130</v>
      </c>
      <c r="K107" s="52"/>
      <c r="L107" s="51"/>
    </row>
    <row r="108" spans="1:12" ht="15.6" x14ac:dyDescent="0.3">
      <c r="A108" s="25"/>
      <c r="B108" s="16"/>
      <c r="C108" s="11"/>
      <c r="D108" s="7" t="s">
        <v>33</v>
      </c>
      <c r="E108" s="58" t="s">
        <v>52</v>
      </c>
      <c r="F108" s="58">
        <v>60</v>
      </c>
      <c r="G108" s="59">
        <v>3.1</v>
      </c>
      <c r="H108" s="59">
        <v>0.7</v>
      </c>
      <c r="I108" s="59">
        <v>15.2</v>
      </c>
      <c r="J108" s="59">
        <v>141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:J111" si="25">SUM(G102:G110)</f>
        <v>28.650000000000002</v>
      </c>
      <c r="H111" s="21">
        <f t="shared" si="25"/>
        <v>17.920000000000002</v>
      </c>
      <c r="I111" s="21">
        <f t="shared" si="25"/>
        <v>124.80999999999999</v>
      </c>
      <c r="J111" s="21">
        <f t="shared" si="25"/>
        <v>808.3599999999999</v>
      </c>
      <c r="K111" s="27"/>
      <c r="L111" s="21">
        <f t="shared" ref="L111" ca="1" si="2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31">SUM(G124:G129)</f>
        <v>0</v>
      </c>
      <c r="H130" s="21">
        <f t="shared" si="31"/>
        <v>0</v>
      </c>
      <c r="I130" s="21">
        <f t="shared" ref="I130:J130" si="32">SUM(I124:I129)</f>
        <v>0</v>
      </c>
      <c r="J130" s="21">
        <f t="shared" si="32"/>
        <v>0</v>
      </c>
      <c r="K130" s="27"/>
      <c r="L130" s="21">
        <f t="shared" ref="L130" ca="1" si="33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1105</v>
      </c>
      <c r="G131" s="34">
        <f t="shared" ref="G131:J131" si="34">G97+G101+G111+G116+G123+G130</f>
        <v>36.798000000000002</v>
      </c>
      <c r="H131" s="34">
        <f t="shared" si="34"/>
        <v>24.78</v>
      </c>
      <c r="I131" s="34">
        <f t="shared" si="34"/>
        <v>177.32</v>
      </c>
      <c r="J131" s="34">
        <f t="shared" si="34"/>
        <v>1129.0099999999998</v>
      </c>
      <c r="K131" s="35"/>
      <c r="L131" s="34">
        <f t="shared" ref="L131" ca="1" si="35">L97+L101+L111+L116+L123+L130</f>
        <v>0</v>
      </c>
    </row>
    <row r="132" spans="1:12" ht="15.6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71</v>
      </c>
      <c r="F132" s="58">
        <v>200</v>
      </c>
      <c r="G132" s="59">
        <v>5.58</v>
      </c>
      <c r="H132" s="59">
        <v>6.12</v>
      </c>
      <c r="I132" s="59">
        <v>19.73</v>
      </c>
      <c r="J132" s="59">
        <v>156</v>
      </c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6" x14ac:dyDescent="0.3">
      <c r="A134" s="25"/>
      <c r="B134" s="16"/>
      <c r="C134" s="11"/>
      <c r="D134" s="7" t="s">
        <v>22</v>
      </c>
      <c r="E134" s="58" t="s">
        <v>72</v>
      </c>
      <c r="F134" s="58">
        <v>180</v>
      </c>
      <c r="G134" s="59">
        <v>1.23</v>
      </c>
      <c r="H134" s="59">
        <v>0</v>
      </c>
      <c r="I134" s="59">
        <v>26.14</v>
      </c>
      <c r="J134" s="59">
        <v>104.67</v>
      </c>
      <c r="K134" s="52"/>
      <c r="L134" s="51"/>
    </row>
    <row r="135" spans="1:12" ht="15.6" x14ac:dyDescent="0.3">
      <c r="A135" s="25"/>
      <c r="B135" s="16"/>
      <c r="C135" s="11"/>
      <c r="D135" s="7" t="s">
        <v>23</v>
      </c>
      <c r="E135" s="58" t="s">
        <v>52</v>
      </c>
      <c r="F135" s="58">
        <v>40</v>
      </c>
      <c r="G135" s="62">
        <v>3.08</v>
      </c>
      <c r="H135" s="62">
        <v>0.56000000000000005</v>
      </c>
      <c r="I135" s="62">
        <v>15.08</v>
      </c>
      <c r="J135" s="62">
        <v>94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420</v>
      </c>
      <c r="G139" s="21">
        <f t="shared" ref="G139:J139" si="36">SUM(G132:G138)</f>
        <v>9.89</v>
      </c>
      <c r="H139" s="21">
        <f t="shared" si="36"/>
        <v>6.68</v>
      </c>
      <c r="I139" s="21">
        <f t="shared" si="36"/>
        <v>60.95</v>
      </c>
      <c r="J139" s="21">
        <f t="shared" si="36"/>
        <v>354.67</v>
      </c>
      <c r="K139" s="27"/>
      <c r="L139" s="21">
        <f t="shared" ref="L139:L181" si="37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8">SUM(G140:G142)</f>
        <v>0</v>
      </c>
      <c r="H143" s="21">
        <f t="shared" si="38"/>
        <v>0</v>
      </c>
      <c r="I143" s="21">
        <f t="shared" si="38"/>
        <v>0</v>
      </c>
      <c r="J143" s="21">
        <f t="shared" si="38"/>
        <v>0</v>
      </c>
      <c r="K143" s="27"/>
      <c r="L143" s="21">
        <f t="shared" ref="L143" ca="1" si="39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6" x14ac:dyDescent="0.3">
      <c r="A145" s="25"/>
      <c r="B145" s="16"/>
      <c r="C145" s="11"/>
      <c r="D145" s="7" t="s">
        <v>28</v>
      </c>
      <c r="E145" s="58" t="s">
        <v>73</v>
      </c>
      <c r="F145" s="58">
        <v>200</v>
      </c>
      <c r="G145" s="59">
        <v>1.54</v>
      </c>
      <c r="H145" s="59">
        <v>2.2799999999999998</v>
      </c>
      <c r="I145" s="59">
        <v>10.07</v>
      </c>
      <c r="J145" s="59">
        <v>92.19</v>
      </c>
      <c r="K145" s="52"/>
      <c r="L145" s="51"/>
    </row>
    <row r="146" spans="1:12" ht="15.6" x14ac:dyDescent="0.3">
      <c r="A146" s="25"/>
      <c r="B146" s="16"/>
      <c r="C146" s="11"/>
      <c r="D146" s="7" t="s">
        <v>29</v>
      </c>
      <c r="E146" s="60" t="s">
        <v>74</v>
      </c>
      <c r="F146" s="60">
        <v>90</v>
      </c>
      <c r="G146" s="61">
        <v>29.58</v>
      </c>
      <c r="H146" s="61">
        <v>34.26</v>
      </c>
      <c r="I146" s="61">
        <v>2</v>
      </c>
      <c r="J146" s="61">
        <v>434.71</v>
      </c>
      <c r="K146" s="52"/>
      <c r="L146" s="51"/>
    </row>
    <row r="147" spans="1:12" ht="15.6" x14ac:dyDescent="0.3">
      <c r="A147" s="25"/>
      <c r="B147" s="16"/>
      <c r="C147" s="11"/>
      <c r="D147" s="7" t="s">
        <v>30</v>
      </c>
      <c r="E147" s="58" t="s">
        <v>75</v>
      </c>
      <c r="F147" s="58">
        <v>150</v>
      </c>
      <c r="G147" s="59">
        <v>3.89</v>
      </c>
      <c r="H147" s="59">
        <v>5.09</v>
      </c>
      <c r="I147" s="59">
        <v>40.28</v>
      </c>
      <c r="J147" s="59">
        <v>225.18</v>
      </c>
      <c r="K147" s="52"/>
      <c r="L147" s="51"/>
    </row>
    <row r="148" spans="1:12" ht="15.6" x14ac:dyDescent="0.3">
      <c r="A148" s="25"/>
      <c r="B148" s="16"/>
      <c r="C148" s="11"/>
      <c r="D148" s="7" t="s">
        <v>31</v>
      </c>
      <c r="E148" s="58" t="s">
        <v>50</v>
      </c>
      <c r="F148" s="58">
        <v>180</v>
      </c>
      <c r="G148" s="59">
        <v>0.108</v>
      </c>
      <c r="H148" s="59">
        <v>0</v>
      </c>
      <c r="I148" s="59">
        <v>10.85</v>
      </c>
      <c r="J148" s="59">
        <v>44</v>
      </c>
      <c r="K148" s="52"/>
      <c r="L148" s="51"/>
    </row>
    <row r="149" spans="1:12" ht="15.6" x14ac:dyDescent="0.3">
      <c r="A149" s="25"/>
      <c r="B149" s="16"/>
      <c r="C149" s="11"/>
      <c r="D149" s="7" t="s">
        <v>32</v>
      </c>
      <c r="E149" s="58" t="s">
        <v>51</v>
      </c>
      <c r="F149" s="58">
        <v>50</v>
      </c>
      <c r="G149" s="59">
        <v>3.1</v>
      </c>
      <c r="H149" s="59">
        <v>0.6</v>
      </c>
      <c r="I149" s="59">
        <v>15.1</v>
      </c>
      <c r="J149" s="59">
        <v>130</v>
      </c>
      <c r="K149" s="52"/>
      <c r="L149" s="51"/>
    </row>
    <row r="150" spans="1:12" ht="15.6" x14ac:dyDescent="0.3">
      <c r="A150" s="25"/>
      <c r="B150" s="16"/>
      <c r="C150" s="11"/>
      <c r="D150" s="7" t="s">
        <v>33</v>
      </c>
      <c r="E150" s="58" t="s">
        <v>52</v>
      </c>
      <c r="F150" s="58">
        <v>60</v>
      </c>
      <c r="G150" s="59">
        <v>3.1</v>
      </c>
      <c r="H150" s="59">
        <v>0.7</v>
      </c>
      <c r="I150" s="59">
        <v>15.2</v>
      </c>
      <c r="J150" s="59">
        <v>141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:J153" si="40">SUM(G144:G152)</f>
        <v>41.317999999999998</v>
      </c>
      <c r="H153" s="21">
        <f t="shared" si="40"/>
        <v>42.93</v>
      </c>
      <c r="I153" s="21">
        <f t="shared" si="40"/>
        <v>93.5</v>
      </c>
      <c r="J153" s="21">
        <f t="shared" si="40"/>
        <v>1067.08</v>
      </c>
      <c r="K153" s="27"/>
      <c r="L153" s="21">
        <f t="shared" ref="L153" ca="1" si="4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2">SUM(G154:G157)</f>
        <v>0</v>
      </c>
      <c r="H158" s="21">
        <f t="shared" si="42"/>
        <v>0</v>
      </c>
      <c r="I158" s="21">
        <f t="shared" si="42"/>
        <v>0</v>
      </c>
      <c r="J158" s="21">
        <f t="shared" si="42"/>
        <v>0</v>
      </c>
      <c r="K158" s="27"/>
      <c r="L158" s="21">
        <f t="shared" ref="L158" ca="1" si="43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4">SUM(G159:G164)</f>
        <v>0</v>
      </c>
      <c r="H165" s="21">
        <f t="shared" si="44"/>
        <v>0</v>
      </c>
      <c r="I165" s="21">
        <f t="shared" si="44"/>
        <v>0</v>
      </c>
      <c r="J165" s="21">
        <f t="shared" si="44"/>
        <v>0</v>
      </c>
      <c r="K165" s="27"/>
      <c r="L165" s="21">
        <f t="shared" ref="L165" ca="1" si="45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6">SUM(G166:G171)</f>
        <v>0</v>
      </c>
      <c r="H172" s="21">
        <f t="shared" si="46"/>
        <v>0</v>
      </c>
      <c r="I172" s="21">
        <f t="shared" si="46"/>
        <v>0</v>
      </c>
      <c r="J172" s="21">
        <f t="shared" si="46"/>
        <v>0</v>
      </c>
      <c r="K172" s="27"/>
      <c r="L172" s="21">
        <f t="shared" ref="L172" ca="1" si="47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1150</v>
      </c>
      <c r="G173" s="34">
        <f t="shared" ref="G173:J173" si="48">G139+G143+G153+G158+G165+G172</f>
        <v>51.207999999999998</v>
      </c>
      <c r="H173" s="34">
        <f t="shared" si="48"/>
        <v>49.61</v>
      </c>
      <c r="I173" s="34">
        <f t="shared" si="48"/>
        <v>154.44999999999999</v>
      </c>
      <c r="J173" s="34">
        <f t="shared" si="48"/>
        <v>1421.75</v>
      </c>
      <c r="K173" s="35"/>
      <c r="L173" s="34">
        <f t="shared" ref="L173" ca="1" si="49">L139+L143+L153+L158+L165+L172</f>
        <v>0</v>
      </c>
    </row>
    <row r="174" spans="1:12" ht="15.6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76</v>
      </c>
      <c r="F174" s="58">
        <v>155</v>
      </c>
      <c r="G174" s="59">
        <v>6.02</v>
      </c>
      <c r="H174" s="59">
        <v>6.22</v>
      </c>
      <c r="I174" s="59">
        <v>26.6</v>
      </c>
      <c r="J174" s="59">
        <v>186.49</v>
      </c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6" x14ac:dyDescent="0.3">
      <c r="A176" s="25"/>
      <c r="B176" s="16"/>
      <c r="C176" s="11"/>
      <c r="D176" s="7" t="s">
        <v>22</v>
      </c>
      <c r="E176" s="58" t="s">
        <v>50</v>
      </c>
      <c r="F176" s="58">
        <v>180</v>
      </c>
      <c r="G176" s="59">
        <v>0.108</v>
      </c>
      <c r="H176" s="59">
        <v>0</v>
      </c>
      <c r="I176" s="59">
        <v>10.85</v>
      </c>
      <c r="J176" s="59">
        <v>44</v>
      </c>
      <c r="K176" s="52"/>
      <c r="L176" s="51"/>
    </row>
    <row r="177" spans="1:12" ht="15.6" x14ac:dyDescent="0.3">
      <c r="A177" s="25"/>
      <c r="B177" s="16"/>
      <c r="C177" s="11"/>
      <c r="D177" s="7" t="s">
        <v>23</v>
      </c>
      <c r="E177" s="58" t="s">
        <v>52</v>
      </c>
      <c r="F177" s="58">
        <v>40</v>
      </c>
      <c r="G177" s="59">
        <v>3.08</v>
      </c>
      <c r="H177" s="59">
        <v>0.56000000000000005</v>
      </c>
      <c r="I177" s="59">
        <v>15.08</v>
      </c>
      <c r="J177" s="59">
        <v>94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375</v>
      </c>
      <c r="G181" s="21">
        <f t="shared" ref="G181:J181" si="50">SUM(G174:G180)</f>
        <v>9.2079999999999984</v>
      </c>
      <c r="H181" s="21">
        <f t="shared" si="50"/>
        <v>6.7799999999999994</v>
      </c>
      <c r="I181" s="21">
        <f t="shared" si="50"/>
        <v>52.53</v>
      </c>
      <c r="J181" s="21">
        <f t="shared" si="50"/>
        <v>324.49</v>
      </c>
      <c r="K181" s="27"/>
      <c r="L181" s="21">
        <f t="shared" si="37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1">SUM(G182:G184)</f>
        <v>0</v>
      </c>
      <c r="H185" s="21">
        <f t="shared" si="51"/>
        <v>0</v>
      </c>
      <c r="I185" s="21">
        <f t="shared" si="51"/>
        <v>0</v>
      </c>
      <c r="J185" s="21">
        <f t="shared" si="51"/>
        <v>0</v>
      </c>
      <c r="K185" s="27"/>
      <c r="L185" s="21">
        <f t="shared" ref="L185" ca="1" si="52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.6" x14ac:dyDescent="0.3">
      <c r="A187" s="25"/>
      <c r="B187" s="16"/>
      <c r="C187" s="11"/>
      <c r="D187" s="7" t="s">
        <v>28</v>
      </c>
      <c r="E187" s="58" t="s">
        <v>77</v>
      </c>
      <c r="F187" s="58">
        <v>200</v>
      </c>
      <c r="G187" s="59">
        <v>2.2599999999999998</v>
      </c>
      <c r="H187" s="59">
        <v>2.29</v>
      </c>
      <c r="I187" s="59">
        <v>17.41</v>
      </c>
      <c r="J187" s="59">
        <v>99.27</v>
      </c>
      <c r="K187" s="52"/>
      <c r="L187" s="51"/>
    </row>
    <row r="188" spans="1:12" ht="15.6" x14ac:dyDescent="0.3">
      <c r="A188" s="25"/>
      <c r="B188" s="16"/>
      <c r="C188" s="11"/>
      <c r="D188" s="7" t="s">
        <v>29</v>
      </c>
      <c r="E188" s="58" t="s">
        <v>78</v>
      </c>
      <c r="F188" s="58">
        <v>90</v>
      </c>
      <c r="G188" s="59">
        <v>7.94</v>
      </c>
      <c r="H188" s="59">
        <v>19.25</v>
      </c>
      <c r="I188" s="59">
        <v>1.31</v>
      </c>
      <c r="J188" s="59">
        <v>215.66</v>
      </c>
      <c r="K188" s="52"/>
      <c r="L188" s="51"/>
    </row>
    <row r="189" spans="1:12" ht="31.2" x14ac:dyDescent="0.3">
      <c r="A189" s="25"/>
      <c r="B189" s="16"/>
      <c r="C189" s="11"/>
      <c r="D189" s="7" t="s">
        <v>30</v>
      </c>
      <c r="E189" s="58" t="s">
        <v>79</v>
      </c>
      <c r="F189" s="58">
        <v>200</v>
      </c>
      <c r="G189" s="59">
        <v>3.6</v>
      </c>
      <c r="H189" s="59">
        <v>5.47</v>
      </c>
      <c r="I189" s="59">
        <v>21.79</v>
      </c>
      <c r="J189" s="59">
        <v>145.96</v>
      </c>
      <c r="K189" s="52"/>
      <c r="L189" s="51"/>
    </row>
    <row r="190" spans="1:12" ht="15.6" x14ac:dyDescent="0.3">
      <c r="A190" s="25"/>
      <c r="B190" s="16"/>
      <c r="C190" s="11"/>
      <c r="D190" s="7" t="s">
        <v>31</v>
      </c>
      <c r="E190" s="58" t="s">
        <v>80</v>
      </c>
      <c r="F190" s="58">
        <v>180</v>
      </c>
      <c r="G190" s="59">
        <v>0.23</v>
      </c>
      <c r="H190" s="59">
        <v>0.23</v>
      </c>
      <c r="I190" s="59">
        <v>22.84</v>
      </c>
      <c r="J190" s="59">
        <v>93.75</v>
      </c>
      <c r="K190" s="52"/>
      <c r="L190" s="51"/>
    </row>
    <row r="191" spans="1:12" ht="15.6" x14ac:dyDescent="0.3">
      <c r="A191" s="25"/>
      <c r="B191" s="16"/>
      <c r="C191" s="11"/>
      <c r="D191" s="7" t="s">
        <v>32</v>
      </c>
      <c r="E191" s="58" t="s">
        <v>51</v>
      </c>
      <c r="F191" s="58">
        <v>40</v>
      </c>
      <c r="G191" s="59">
        <v>3.1</v>
      </c>
      <c r="H191" s="59">
        <v>0.6</v>
      </c>
      <c r="I191" s="59">
        <v>15.1</v>
      </c>
      <c r="J191" s="59">
        <v>94</v>
      </c>
      <c r="K191" s="52"/>
      <c r="L191" s="51"/>
    </row>
    <row r="192" spans="1:12" ht="15.6" x14ac:dyDescent="0.3">
      <c r="A192" s="25"/>
      <c r="B192" s="16"/>
      <c r="C192" s="11"/>
      <c r="D192" s="7" t="s">
        <v>33</v>
      </c>
      <c r="E192" s="58" t="s">
        <v>52</v>
      </c>
      <c r="F192" s="58">
        <v>40</v>
      </c>
      <c r="G192" s="59">
        <v>3.1</v>
      </c>
      <c r="H192" s="59">
        <v>0.7</v>
      </c>
      <c r="I192" s="59">
        <v>15.2</v>
      </c>
      <c r="J192" s="59">
        <v>81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:J195" si="53">SUM(G186:G194)</f>
        <v>20.23</v>
      </c>
      <c r="H195" s="21">
        <f t="shared" si="53"/>
        <v>28.54</v>
      </c>
      <c r="I195" s="21">
        <f t="shared" si="53"/>
        <v>93.649999999999991</v>
      </c>
      <c r="J195" s="21">
        <f t="shared" si="53"/>
        <v>729.64</v>
      </c>
      <c r="K195" s="27"/>
      <c r="L195" s="21">
        <f t="shared" ref="L195" ca="1" si="54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5">SUM(G196:G199)</f>
        <v>0</v>
      </c>
      <c r="H200" s="21">
        <f t="shared" si="55"/>
        <v>0</v>
      </c>
      <c r="I200" s="21">
        <f t="shared" si="55"/>
        <v>0</v>
      </c>
      <c r="J200" s="21">
        <f t="shared" si="55"/>
        <v>0</v>
      </c>
      <c r="K200" s="27"/>
      <c r="L200" s="21">
        <f t="shared" ref="L200" ca="1" si="56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7">SUM(G201:G206)</f>
        <v>0</v>
      </c>
      <c r="H207" s="21">
        <f t="shared" si="57"/>
        <v>0</v>
      </c>
      <c r="I207" s="21">
        <f t="shared" si="57"/>
        <v>0</v>
      </c>
      <c r="J207" s="21">
        <f t="shared" si="57"/>
        <v>0</v>
      </c>
      <c r="K207" s="27"/>
      <c r="L207" s="21">
        <f t="shared" ref="L207" ca="1" si="58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59">SUM(G208:G213)</f>
        <v>0</v>
      </c>
      <c r="H214" s="21">
        <f t="shared" si="59"/>
        <v>0</v>
      </c>
      <c r="I214" s="21">
        <f t="shared" si="59"/>
        <v>0</v>
      </c>
      <c r="J214" s="21">
        <f t="shared" si="59"/>
        <v>0</v>
      </c>
      <c r="K214" s="27"/>
      <c r="L214" s="21">
        <f t="shared" ref="L214" ca="1" si="60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1125</v>
      </c>
      <c r="G215" s="34">
        <f t="shared" ref="G215:J215" si="61">G181+G185+G195+G200+G207+G214</f>
        <v>29.437999999999999</v>
      </c>
      <c r="H215" s="34">
        <f t="shared" si="61"/>
        <v>35.32</v>
      </c>
      <c r="I215" s="34">
        <f t="shared" si="61"/>
        <v>146.18</v>
      </c>
      <c r="J215" s="34">
        <f t="shared" si="61"/>
        <v>1054.1300000000001</v>
      </c>
      <c r="K215" s="35"/>
      <c r="L215" s="34">
        <f t="shared" ref="L215" ca="1" si="62">L181+L185+L195+L200+L207+L214</f>
        <v>0</v>
      </c>
    </row>
    <row r="216" spans="1:12" ht="15.6" x14ac:dyDescent="0.3">
      <c r="A216" s="22">
        <v>1</v>
      </c>
      <c r="B216" s="23">
        <v>6</v>
      </c>
      <c r="C216" s="24" t="s">
        <v>20</v>
      </c>
      <c r="D216" s="5" t="s">
        <v>21</v>
      </c>
      <c r="E216" s="58" t="s">
        <v>81</v>
      </c>
      <c r="F216" s="58">
        <v>155</v>
      </c>
      <c r="G216" s="59">
        <v>3.9</v>
      </c>
      <c r="H216" s="59">
        <v>4.97</v>
      </c>
      <c r="I216" s="59">
        <v>24.7</v>
      </c>
      <c r="J216" s="59">
        <v>159.19999999999999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6" x14ac:dyDescent="0.3">
      <c r="A218" s="25"/>
      <c r="B218" s="16"/>
      <c r="C218" s="11"/>
      <c r="D218" s="7" t="s">
        <v>22</v>
      </c>
      <c r="E218" s="58" t="s">
        <v>82</v>
      </c>
      <c r="F218" s="58">
        <v>180</v>
      </c>
      <c r="G218" s="59">
        <v>3.39</v>
      </c>
      <c r="H218" s="59">
        <v>3.54</v>
      </c>
      <c r="I218" s="59">
        <v>23.38</v>
      </c>
      <c r="J218" s="63">
        <v>138.66</v>
      </c>
      <c r="K218" s="52"/>
      <c r="L218" s="51"/>
    </row>
    <row r="219" spans="1:12" ht="15.6" x14ac:dyDescent="0.3">
      <c r="A219" s="25"/>
      <c r="B219" s="16"/>
      <c r="C219" s="11"/>
      <c r="D219" s="7" t="s">
        <v>23</v>
      </c>
      <c r="E219" s="58" t="s">
        <v>52</v>
      </c>
      <c r="F219" s="58">
        <v>40</v>
      </c>
      <c r="G219" s="59">
        <v>3.08</v>
      </c>
      <c r="H219" s="59">
        <v>0.56000000000000005</v>
      </c>
      <c r="I219" s="59">
        <v>15.08</v>
      </c>
      <c r="J219" s="59">
        <v>94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375</v>
      </c>
      <c r="G223" s="21">
        <f t="shared" ref="G223:J223" si="63">SUM(G216:G222)</f>
        <v>10.370000000000001</v>
      </c>
      <c r="H223" s="21">
        <f t="shared" si="63"/>
        <v>9.07</v>
      </c>
      <c r="I223" s="21">
        <f t="shared" si="63"/>
        <v>63.16</v>
      </c>
      <c r="J223" s="21">
        <f t="shared" si="63"/>
        <v>391.86</v>
      </c>
      <c r="K223" s="27"/>
      <c r="L223" s="21">
        <f t="shared" ref="L223:L265" si="64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5">SUM(G224:G226)</f>
        <v>0</v>
      </c>
      <c r="H227" s="21">
        <f t="shared" si="65"/>
        <v>0</v>
      </c>
      <c r="I227" s="21">
        <f t="shared" si="65"/>
        <v>0</v>
      </c>
      <c r="J227" s="21">
        <f t="shared" si="65"/>
        <v>0</v>
      </c>
      <c r="K227" s="27"/>
      <c r="L227" s="21">
        <f t="shared" ref="L227" ca="1" si="66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6" x14ac:dyDescent="0.3">
      <c r="A229" s="25"/>
      <c r="B229" s="16"/>
      <c r="C229" s="11"/>
      <c r="D229" s="7" t="s">
        <v>28</v>
      </c>
      <c r="E229" s="58" t="s">
        <v>63</v>
      </c>
      <c r="F229" s="58">
        <v>200</v>
      </c>
      <c r="G229" s="59">
        <v>1.52</v>
      </c>
      <c r="H229" s="59">
        <v>5.33</v>
      </c>
      <c r="I229" s="59">
        <v>8.65</v>
      </c>
      <c r="J229" s="59">
        <v>88.89</v>
      </c>
      <c r="K229" s="52"/>
      <c r="L229" s="51"/>
    </row>
    <row r="230" spans="1:12" ht="15.6" x14ac:dyDescent="0.3">
      <c r="A230" s="25"/>
      <c r="B230" s="16"/>
      <c r="C230" s="11"/>
      <c r="D230" s="7" t="s">
        <v>29</v>
      </c>
      <c r="E230" s="58" t="s">
        <v>83</v>
      </c>
      <c r="F230" s="58">
        <v>90</v>
      </c>
      <c r="G230" s="59">
        <v>25.94</v>
      </c>
      <c r="H230" s="59">
        <v>31.29</v>
      </c>
      <c r="I230" s="59">
        <v>4.09</v>
      </c>
      <c r="J230" s="59">
        <v>401.72</v>
      </c>
      <c r="K230" s="52"/>
      <c r="L230" s="51"/>
    </row>
    <row r="231" spans="1:12" ht="15.6" x14ac:dyDescent="0.3">
      <c r="A231" s="25"/>
      <c r="B231" s="16"/>
      <c r="C231" s="11"/>
      <c r="D231" s="7" t="s">
        <v>30</v>
      </c>
      <c r="E231" s="58" t="s">
        <v>69</v>
      </c>
      <c r="F231" s="58">
        <v>150</v>
      </c>
      <c r="G231" s="59">
        <v>5.52</v>
      </c>
      <c r="H231" s="59">
        <v>5.3</v>
      </c>
      <c r="I231" s="59">
        <v>35.33</v>
      </c>
      <c r="J231" s="59">
        <v>211.1</v>
      </c>
      <c r="K231" s="52"/>
      <c r="L231" s="51"/>
    </row>
    <row r="232" spans="1:12" ht="15.6" x14ac:dyDescent="0.3">
      <c r="A232" s="25"/>
      <c r="B232" s="16"/>
      <c r="C232" s="11"/>
      <c r="D232" s="7" t="s">
        <v>31</v>
      </c>
      <c r="E232" s="58" t="s">
        <v>50</v>
      </c>
      <c r="F232" s="58">
        <v>180</v>
      </c>
      <c r="G232" s="59">
        <v>0.108</v>
      </c>
      <c r="H232" s="59">
        <v>0</v>
      </c>
      <c r="I232" s="59">
        <v>10.85</v>
      </c>
      <c r="J232" s="59">
        <v>44</v>
      </c>
      <c r="K232" s="52"/>
      <c r="L232" s="51"/>
    </row>
    <row r="233" spans="1:12" ht="15.6" x14ac:dyDescent="0.3">
      <c r="A233" s="25"/>
      <c r="B233" s="16"/>
      <c r="C233" s="11"/>
      <c r="D233" s="7" t="s">
        <v>32</v>
      </c>
      <c r="E233" s="58" t="s">
        <v>51</v>
      </c>
      <c r="F233" s="58">
        <v>50</v>
      </c>
      <c r="G233" s="59">
        <v>3.1</v>
      </c>
      <c r="H233" s="59">
        <v>0.6</v>
      </c>
      <c r="I233" s="59">
        <v>15.1</v>
      </c>
      <c r="J233" s="59">
        <v>130</v>
      </c>
      <c r="K233" s="52"/>
      <c r="L233" s="51"/>
    </row>
    <row r="234" spans="1:12" ht="15.6" x14ac:dyDescent="0.3">
      <c r="A234" s="25"/>
      <c r="B234" s="16"/>
      <c r="C234" s="11"/>
      <c r="D234" s="7" t="s">
        <v>33</v>
      </c>
      <c r="E234" s="58" t="s">
        <v>52</v>
      </c>
      <c r="F234" s="58">
        <v>60</v>
      </c>
      <c r="G234" s="59">
        <v>3.1</v>
      </c>
      <c r="H234" s="59">
        <v>0.7</v>
      </c>
      <c r="I234" s="59">
        <v>15.2</v>
      </c>
      <c r="J234" s="59">
        <v>141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:J237" si="67">SUM(G228:G236)</f>
        <v>39.288000000000004</v>
      </c>
      <c r="H237" s="21">
        <f t="shared" si="67"/>
        <v>43.22</v>
      </c>
      <c r="I237" s="21">
        <f t="shared" si="67"/>
        <v>89.22</v>
      </c>
      <c r="J237" s="21">
        <f t="shared" si="67"/>
        <v>1016.71</v>
      </c>
      <c r="K237" s="27"/>
      <c r="L237" s="21">
        <f t="shared" ref="L237" ca="1" si="68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69">SUM(G238:G241)</f>
        <v>0</v>
      </c>
      <c r="H242" s="21">
        <f t="shared" si="69"/>
        <v>0</v>
      </c>
      <c r="I242" s="21">
        <f t="shared" si="69"/>
        <v>0</v>
      </c>
      <c r="J242" s="21">
        <f t="shared" si="69"/>
        <v>0</v>
      </c>
      <c r="K242" s="27"/>
      <c r="L242" s="21">
        <f t="shared" ref="L242" ca="1" si="70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1">SUM(G243:G248)</f>
        <v>0</v>
      </c>
      <c r="H249" s="21">
        <f t="shared" si="71"/>
        <v>0</v>
      </c>
      <c r="I249" s="21">
        <f t="shared" si="71"/>
        <v>0</v>
      </c>
      <c r="J249" s="21">
        <f t="shared" si="71"/>
        <v>0</v>
      </c>
      <c r="K249" s="27"/>
      <c r="L249" s="21">
        <f t="shared" ref="L249" ca="1" si="72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3">SUM(G250:G255)</f>
        <v>0</v>
      </c>
      <c r="H256" s="21">
        <f t="shared" si="73"/>
        <v>0</v>
      </c>
      <c r="I256" s="21">
        <f t="shared" si="73"/>
        <v>0</v>
      </c>
      <c r="J256" s="21">
        <f t="shared" si="73"/>
        <v>0</v>
      </c>
      <c r="K256" s="27"/>
      <c r="L256" s="21">
        <f t="shared" ref="L256" ca="1" si="74">SUM(L250:L258)</f>
        <v>0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1105</v>
      </c>
      <c r="G257" s="34">
        <f t="shared" ref="G257:J257" si="75">G223+G227+G237+G242+G249+G256</f>
        <v>49.658000000000001</v>
      </c>
      <c r="H257" s="34">
        <f t="shared" si="75"/>
        <v>52.29</v>
      </c>
      <c r="I257" s="34">
        <f t="shared" si="75"/>
        <v>152.38</v>
      </c>
      <c r="J257" s="34">
        <f t="shared" si="75"/>
        <v>1408.5700000000002</v>
      </c>
      <c r="K257" s="35"/>
      <c r="L257" s="34">
        <f t="shared" ref="L257" ca="1" si="76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65"/>
      <c r="F258" s="65"/>
      <c r="G258" s="65"/>
      <c r="H258" s="65"/>
      <c r="I258" s="65"/>
      <c r="J258" s="65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65"/>
      <c r="F260" s="65"/>
      <c r="G260" s="65"/>
      <c r="H260" s="65"/>
      <c r="I260" s="65"/>
      <c r="J260" s="65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65"/>
      <c r="F261" s="65"/>
      <c r="G261" s="65"/>
      <c r="H261" s="65"/>
      <c r="I261" s="65"/>
      <c r="J261" s="65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7">SUM(G258:G264)</f>
        <v>0</v>
      </c>
      <c r="H265" s="21">
        <f t="shared" si="77"/>
        <v>0</v>
      </c>
      <c r="I265" s="21">
        <f t="shared" si="77"/>
        <v>0</v>
      </c>
      <c r="J265" s="21">
        <f t="shared" si="77"/>
        <v>0</v>
      </c>
      <c r="K265" s="27"/>
      <c r="L265" s="21">
        <f t="shared" si="64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8">SUM(G266:G268)</f>
        <v>0</v>
      </c>
      <c r="H269" s="21">
        <f t="shared" si="78"/>
        <v>0</v>
      </c>
      <c r="I269" s="21">
        <f t="shared" si="78"/>
        <v>0</v>
      </c>
      <c r="J269" s="21">
        <f t="shared" si="78"/>
        <v>0</v>
      </c>
      <c r="K269" s="27"/>
      <c r="L269" s="21">
        <f t="shared" ref="L269" ca="1" si="7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65"/>
      <c r="F271" s="65"/>
      <c r="G271" s="65"/>
      <c r="H271" s="65"/>
      <c r="I271" s="65"/>
      <c r="J271" s="65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65"/>
      <c r="F272" s="65"/>
      <c r="G272" s="65"/>
      <c r="H272" s="65"/>
      <c r="I272" s="65"/>
      <c r="J272" s="65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65"/>
      <c r="F273" s="65"/>
      <c r="G273" s="65"/>
      <c r="H273" s="65"/>
      <c r="I273" s="65"/>
      <c r="J273" s="65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65"/>
      <c r="F274" s="65"/>
      <c r="G274" s="65"/>
      <c r="H274" s="65"/>
      <c r="I274" s="65"/>
      <c r="J274" s="65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65"/>
      <c r="F275" s="65"/>
      <c r="G275" s="65"/>
      <c r="H275" s="65"/>
      <c r="I275" s="65"/>
      <c r="J275" s="65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65"/>
      <c r="F276" s="65"/>
      <c r="G276" s="65"/>
      <c r="H276" s="65"/>
      <c r="I276" s="65"/>
      <c r="J276" s="65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80">SUM(G270:G278)</f>
        <v>0</v>
      </c>
      <c r="H279" s="21">
        <f t="shared" si="80"/>
        <v>0</v>
      </c>
      <c r="I279" s="21">
        <f t="shared" si="80"/>
        <v>0</v>
      </c>
      <c r="J279" s="21">
        <f t="shared" si="80"/>
        <v>0</v>
      </c>
      <c r="K279" s="27"/>
      <c r="L279" s="21">
        <f t="shared" ref="L279" ca="1" si="81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2">SUM(G280:G283)</f>
        <v>0</v>
      </c>
      <c r="H284" s="21">
        <f t="shared" si="82"/>
        <v>0</v>
      </c>
      <c r="I284" s="21">
        <f t="shared" si="82"/>
        <v>0</v>
      </c>
      <c r="J284" s="21">
        <f t="shared" si="82"/>
        <v>0</v>
      </c>
      <c r="K284" s="27"/>
      <c r="L284" s="21">
        <f t="shared" ref="L284" ca="1" si="83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4">SUM(G285:G290)</f>
        <v>0</v>
      </c>
      <c r="H291" s="21">
        <f t="shared" si="84"/>
        <v>0</v>
      </c>
      <c r="I291" s="21">
        <f t="shared" si="84"/>
        <v>0</v>
      </c>
      <c r="J291" s="21">
        <f t="shared" si="84"/>
        <v>0</v>
      </c>
      <c r="K291" s="27"/>
      <c r="L291" s="21">
        <f t="shared" ref="L291" ca="1" si="85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6">SUM(G292:G297)</f>
        <v>0</v>
      </c>
      <c r="H298" s="21">
        <f t="shared" si="86"/>
        <v>0</v>
      </c>
      <c r="I298" s="21">
        <f t="shared" si="86"/>
        <v>0</v>
      </c>
      <c r="J298" s="21">
        <f t="shared" si="86"/>
        <v>0</v>
      </c>
      <c r="K298" s="27"/>
      <c r="L298" s="21">
        <f t="shared" ref="L298" ca="1" si="87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:J299" si="88">G265+G269+G279+G284+G291+G298</f>
        <v>0</v>
      </c>
      <c r="H299" s="34">
        <f t="shared" si="88"/>
        <v>0</v>
      </c>
      <c r="I299" s="34">
        <f t="shared" si="88"/>
        <v>0</v>
      </c>
      <c r="J299" s="34">
        <f t="shared" si="88"/>
        <v>0</v>
      </c>
      <c r="K299" s="35"/>
      <c r="L299" s="34">
        <f t="shared" ref="L299" ca="1" si="89">L265+L269+L279+L284+L291+L298</f>
        <v>0</v>
      </c>
    </row>
    <row r="300" spans="1:12" ht="15.6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81</v>
      </c>
      <c r="F300" s="58">
        <v>155</v>
      </c>
      <c r="G300" s="59">
        <v>3.9</v>
      </c>
      <c r="H300" s="59">
        <v>4.97</v>
      </c>
      <c r="I300" s="59">
        <v>24.7</v>
      </c>
      <c r="J300" s="59">
        <v>159.19999999999999</v>
      </c>
      <c r="K300" s="49"/>
      <c r="L300" s="48"/>
    </row>
    <row r="301" spans="1:12" ht="14.4" x14ac:dyDescent="0.3">
      <c r="A301" s="25"/>
      <c r="B301" s="16"/>
      <c r="C301" s="11"/>
      <c r="D301" s="6"/>
      <c r="E301" s="52"/>
      <c r="F301" s="52"/>
      <c r="G301" s="52"/>
      <c r="H301" s="52"/>
      <c r="I301" s="52"/>
      <c r="J301" s="52"/>
      <c r="K301" s="52"/>
      <c r="L301" s="51"/>
    </row>
    <row r="302" spans="1:12" ht="15.6" x14ac:dyDescent="0.3">
      <c r="A302" s="25"/>
      <c r="B302" s="16"/>
      <c r="C302" s="11"/>
      <c r="D302" s="7" t="s">
        <v>22</v>
      </c>
      <c r="E302" s="58" t="s">
        <v>82</v>
      </c>
      <c r="F302" s="58">
        <v>180</v>
      </c>
      <c r="G302" s="59">
        <v>3.39</v>
      </c>
      <c r="H302" s="59">
        <v>3.54</v>
      </c>
      <c r="I302" s="59">
        <v>23.38</v>
      </c>
      <c r="J302" s="63">
        <v>138.66</v>
      </c>
      <c r="K302" s="52"/>
      <c r="L302" s="51"/>
    </row>
    <row r="303" spans="1:12" ht="15.6" x14ac:dyDescent="0.3">
      <c r="A303" s="25"/>
      <c r="B303" s="16"/>
      <c r="C303" s="11"/>
      <c r="D303" s="7" t="s">
        <v>23</v>
      </c>
      <c r="E303" s="58" t="s">
        <v>52</v>
      </c>
      <c r="F303" s="58">
        <v>40</v>
      </c>
      <c r="G303" s="59">
        <v>3.08</v>
      </c>
      <c r="H303" s="59">
        <v>0.56000000000000005</v>
      </c>
      <c r="I303" s="59">
        <v>15.08</v>
      </c>
      <c r="J303" s="59">
        <v>94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375</v>
      </c>
      <c r="G307" s="21">
        <f t="shared" ref="G307:J307" si="90">SUM(G300:G306)</f>
        <v>10.370000000000001</v>
      </c>
      <c r="H307" s="21">
        <f t="shared" si="90"/>
        <v>9.07</v>
      </c>
      <c r="I307" s="21">
        <f t="shared" si="90"/>
        <v>63.16</v>
      </c>
      <c r="J307" s="21">
        <f t="shared" si="90"/>
        <v>391.86</v>
      </c>
      <c r="K307" s="27"/>
      <c r="L307" s="21">
        <f t="shared" ref="L307:L349" si="91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2">SUM(G308:G310)</f>
        <v>0</v>
      </c>
      <c r="H311" s="21">
        <f t="shared" si="92"/>
        <v>0</v>
      </c>
      <c r="I311" s="21">
        <f t="shared" si="92"/>
        <v>0</v>
      </c>
      <c r="J311" s="21">
        <f t="shared" si="92"/>
        <v>0</v>
      </c>
      <c r="K311" s="27"/>
      <c r="L311" s="21">
        <f t="shared" ref="L311" ca="1" si="93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6" x14ac:dyDescent="0.3">
      <c r="A313" s="25"/>
      <c r="B313" s="16"/>
      <c r="C313" s="11"/>
      <c r="D313" s="7" t="s">
        <v>28</v>
      </c>
      <c r="E313" s="58" t="s">
        <v>63</v>
      </c>
      <c r="F313" s="58">
        <v>200</v>
      </c>
      <c r="G313" s="59">
        <v>1.52</v>
      </c>
      <c r="H313" s="59">
        <v>5.33</v>
      </c>
      <c r="I313" s="59">
        <v>8.65</v>
      </c>
      <c r="J313" s="59">
        <v>88.89</v>
      </c>
      <c r="K313" s="52"/>
      <c r="L313" s="51"/>
    </row>
    <row r="314" spans="1:12" ht="15.6" x14ac:dyDescent="0.3">
      <c r="A314" s="25"/>
      <c r="B314" s="16"/>
      <c r="C314" s="11"/>
      <c r="D314" s="7" t="s">
        <v>29</v>
      </c>
      <c r="E314" s="58" t="s">
        <v>83</v>
      </c>
      <c r="F314" s="58">
        <v>90</v>
      </c>
      <c r="G314" s="59">
        <v>25.94</v>
      </c>
      <c r="H314" s="59">
        <v>31.29</v>
      </c>
      <c r="I314" s="59">
        <v>4.09</v>
      </c>
      <c r="J314" s="59">
        <v>401.72</v>
      </c>
      <c r="K314" s="52"/>
      <c r="L314" s="51"/>
    </row>
    <row r="315" spans="1:12" ht="15.6" x14ac:dyDescent="0.3">
      <c r="A315" s="25"/>
      <c r="B315" s="16"/>
      <c r="C315" s="11"/>
      <c r="D315" s="7" t="s">
        <v>30</v>
      </c>
      <c r="E315" s="58" t="s">
        <v>69</v>
      </c>
      <c r="F315" s="58">
        <v>150</v>
      </c>
      <c r="G315" s="59">
        <v>5.52</v>
      </c>
      <c r="H315" s="59">
        <v>5.3</v>
      </c>
      <c r="I315" s="59">
        <v>35.33</v>
      </c>
      <c r="J315" s="59">
        <v>211.1</v>
      </c>
      <c r="K315" s="52"/>
      <c r="L315" s="51"/>
    </row>
    <row r="316" spans="1:12" ht="15.6" x14ac:dyDescent="0.3">
      <c r="A316" s="25"/>
      <c r="B316" s="16"/>
      <c r="C316" s="11"/>
      <c r="D316" s="7" t="s">
        <v>31</v>
      </c>
      <c r="E316" s="58" t="s">
        <v>50</v>
      </c>
      <c r="F316" s="58">
        <v>180</v>
      </c>
      <c r="G316" s="59">
        <v>0.108</v>
      </c>
      <c r="H316" s="59">
        <v>0</v>
      </c>
      <c r="I316" s="59">
        <v>10.85</v>
      </c>
      <c r="J316" s="59">
        <v>44</v>
      </c>
      <c r="K316" s="52"/>
      <c r="L316" s="51"/>
    </row>
    <row r="317" spans="1:12" ht="15.6" x14ac:dyDescent="0.3">
      <c r="A317" s="25"/>
      <c r="B317" s="16"/>
      <c r="C317" s="11"/>
      <c r="D317" s="7" t="s">
        <v>32</v>
      </c>
      <c r="E317" s="58" t="s">
        <v>51</v>
      </c>
      <c r="F317" s="58">
        <v>50</v>
      </c>
      <c r="G317" s="59">
        <v>3.1</v>
      </c>
      <c r="H317" s="59">
        <v>0.6</v>
      </c>
      <c r="I317" s="59">
        <v>15.1</v>
      </c>
      <c r="J317" s="59">
        <v>130</v>
      </c>
      <c r="K317" s="52"/>
      <c r="L317" s="51"/>
    </row>
    <row r="318" spans="1:12" ht="15.6" x14ac:dyDescent="0.3">
      <c r="A318" s="25"/>
      <c r="B318" s="16"/>
      <c r="C318" s="11"/>
      <c r="D318" s="7" t="s">
        <v>33</v>
      </c>
      <c r="E318" s="58" t="s">
        <v>52</v>
      </c>
      <c r="F318" s="58">
        <v>60</v>
      </c>
      <c r="G318" s="59">
        <v>3.1</v>
      </c>
      <c r="H318" s="59">
        <v>0.7</v>
      </c>
      <c r="I318" s="59">
        <v>15.2</v>
      </c>
      <c r="J318" s="59">
        <v>141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:J321" si="94">SUM(G312:G320)</f>
        <v>39.288000000000004</v>
      </c>
      <c r="H321" s="21">
        <f t="shared" si="94"/>
        <v>43.22</v>
      </c>
      <c r="I321" s="21">
        <f t="shared" si="94"/>
        <v>89.22</v>
      </c>
      <c r="J321" s="21">
        <f t="shared" si="94"/>
        <v>1016.71</v>
      </c>
      <c r="K321" s="27"/>
      <c r="L321" s="21">
        <f t="shared" ref="L321" ca="1" si="95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6">SUM(G322:G325)</f>
        <v>0</v>
      </c>
      <c r="H326" s="21">
        <f t="shared" si="96"/>
        <v>0</v>
      </c>
      <c r="I326" s="21">
        <f t="shared" si="96"/>
        <v>0</v>
      </c>
      <c r="J326" s="21">
        <f t="shared" si="96"/>
        <v>0</v>
      </c>
      <c r="K326" s="27"/>
      <c r="L326" s="21">
        <f t="shared" ref="L326" ca="1" si="97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8">SUM(G327:G332)</f>
        <v>0</v>
      </c>
      <c r="H333" s="21">
        <f t="shared" si="98"/>
        <v>0</v>
      </c>
      <c r="I333" s="21">
        <f t="shared" si="98"/>
        <v>0</v>
      </c>
      <c r="J333" s="21">
        <f t="shared" si="98"/>
        <v>0</v>
      </c>
      <c r="K333" s="27"/>
      <c r="L333" s="21">
        <f t="shared" ref="L333" ca="1" si="9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00">SUM(G334:G339)</f>
        <v>0</v>
      </c>
      <c r="H340" s="21">
        <f t="shared" si="100"/>
        <v>0</v>
      </c>
      <c r="I340" s="21">
        <f t="shared" si="100"/>
        <v>0</v>
      </c>
      <c r="J340" s="21">
        <f t="shared" si="100"/>
        <v>0</v>
      </c>
      <c r="K340" s="27"/>
      <c r="L340" s="21">
        <f t="shared" ref="L340" ca="1" si="101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1105</v>
      </c>
      <c r="G341" s="34">
        <f t="shared" ref="G341:J341" si="102">G307+G311+G321+G326+G333+G340</f>
        <v>49.658000000000001</v>
      </c>
      <c r="H341" s="34">
        <f t="shared" si="102"/>
        <v>52.29</v>
      </c>
      <c r="I341" s="34">
        <f t="shared" si="102"/>
        <v>152.38</v>
      </c>
      <c r="J341" s="34">
        <f t="shared" si="102"/>
        <v>1408.5700000000002</v>
      </c>
      <c r="K341" s="35"/>
      <c r="L341" s="34">
        <f t="shared" ref="L341" ca="1" si="103">L307+L311+L321+L326+L333+L340</f>
        <v>0</v>
      </c>
    </row>
    <row r="342" spans="1:12" ht="15.6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84</v>
      </c>
      <c r="F342" s="58">
        <v>155</v>
      </c>
      <c r="G342" s="59">
        <v>5.64</v>
      </c>
      <c r="H342" s="59">
        <v>6.11</v>
      </c>
      <c r="I342" s="59">
        <v>26.73</v>
      </c>
      <c r="J342" s="59">
        <v>184.78</v>
      </c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6" x14ac:dyDescent="0.3">
      <c r="A344" s="15"/>
      <c r="B344" s="16"/>
      <c r="C344" s="11"/>
      <c r="D344" s="7" t="s">
        <v>22</v>
      </c>
      <c r="E344" s="58" t="s">
        <v>50</v>
      </c>
      <c r="F344" s="58">
        <v>180</v>
      </c>
      <c r="G344" s="59">
        <v>0.108</v>
      </c>
      <c r="H344" s="59">
        <v>0</v>
      </c>
      <c r="I344" s="59">
        <v>10.85</v>
      </c>
      <c r="J344" s="59">
        <v>44</v>
      </c>
      <c r="K344" s="52"/>
      <c r="L344" s="51"/>
    </row>
    <row r="345" spans="1:12" ht="15.6" x14ac:dyDescent="0.3">
      <c r="A345" s="15"/>
      <c r="B345" s="16"/>
      <c r="C345" s="11"/>
      <c r="D345" s="7" t="s">
        <v>23</v>
      </c>
      <c r="E345" s="58" t="s">
        <v>52</v>
      </c>
      <c r="F345" s="58">
        <v>40</v>
      </c>
      <c r="G345" s="59">
        <v>3.08</v>
      </c>
      <c r="H345" s="59">
        <v>0.56000000000000005</v>
      </c>
      <c r="I345" s="59">
        <v>15.08</v>
      </c>
      <c r="J345" s="59">
        <v>94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375</v>
      </c>
      <c r="G349" s="21">
        <f>SUM(G342:G348)</f>
        <v>8.8279999999999994</v>
      </c>
      <c r="H349" s="21">
        <f>SUM(H342:H348)</f>
        <v>6.67</v>
      </c>
      <c r="I349" s="21">
        <f>SUM(I342:I348)</f>
        <v>52.66</v>
      </c>
      <c r="J349" s="21">
        <f>SUM(J342:J348)</f>
        <v>322.77999999999997</v>
      </c>
      <c r="K349" s="27"/>
      <c r="L349" s="21">
        <f t="shared" si="91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4">SUM(G350:G352)</f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7"/>
      <c r="L353" s="21">
        <f t="shared" ref="L353" ca="1" si="105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.6" x14ac:dyDescent="0.3">
      <c r="A355" s="15"/>
      <c r="B355" s="16"/>
      <c r="C355" s="11"/>
      <c r="D355" s="7" t="s">
        <v>28</v>
      </c>
      <c r="E355" s="58" t="s">
        <v>85</v>
      </c>
      <c r="F355" s="58">
        <v>200</v>
      </c>
      <c r="G355" s="59">
        <v>3</v>
      </c>
      <c r="H355" s="59">
        <v>2.63</v>
      </c>
      <c r="I355" s="59">
        <v>13.47</v>
      </c>
      <c r="J355" s="59">
        <v>89.55</v>
      </c>
      <c r="K355" s="52"/>
      <c r="L355" s="51"/>
    </row>
    <row r="356" spans="1:12" ht="15.6" x14ac:dyDescent="0.3">
      <c r="A356" s="15"/>
      <c r="B356" s="16"/>
      <c r="C356" s="11"/>
      <c r="D356" s="7" t="s">
        <v>29</v>
      </c>
      <c r="E356" s="58" t="s">
        <v>86</v>
      </c>
      <c r="F356" s="58">
        <v>90</v>
      </c>
      <c r="G356" s="59">
        <v>12.82</v>
      </c>
      <c r="H356" s="59">
        <v>14.06</v>
      </c>
      <c r="I356" s="59">
        <v>6.89</v>
      </c>
      <c r="J356" s="59">
        <v>212.1</v>
      </c>
      <c r="K356" s="52"/>
      <c r="L356" s="51"/>
    </row>
    <row r="357" spans="1:12" ht="15.6" x14ac:dyDescent="0.3">
      <c r="A357" s="15"/>
      <c r="B357" s="16"/>
      <c r="C357" s="11"/>
      <c r="D357" s="7" t="s">
        <v>30</v>
      </c>
      <c r="E357" s="58" t="s">
        <v>87</v>
      </c>
      <c r="F357" s="58">
        <v>155</v>
      </c>
      <c r="G357" s="59">
        <v>17.47</v>
      </c>
      <c r="H357" s="59">
        <v>3.88</v>
      </c>
      <c r="I357" s="59">
        <v>38.520000000000003</v>
      </c>
      <c r="J357" s="59">
        <v>248.62</v>
      </c>
      <c r="K357" s="52"/>
      <c r="L357" s="51"/>
    </row>
    <row r="358" spans="1:12" ht="15.6" x14ac:dyDescent="0.3">
      <c r="A358" s="15"/>
      <c r="B358" s="16"/>
      <c r="C358" s="11"/>
      <c r="D358" s="7" t="s">
        <v>31</v>
      </c>
      <c r="E358" s="58" t="s">
        <v>50</v>
      </c>
      <c r="F358" s="58">
        <v>180</v>
      </c>
      <c r="G358" s="59">
        <v>0.108</v>
      </c>
      <c r="H358" s="59">
        <v>0</v>
      </c>
      <c r="I358" s="59">
        <v>10.85</v>
      </c>
      <c r="J358" s="59">
        <v>44</v>
      </c>
      <c r="K358" s="52"/>
      <c r="L358" s="51"/>
    </row>
    <row r="359" spans="1:12" ht="15.6" x14ac:dyDescent="0.3">
      <c r="A359" s="15"/>
      <c r="B359" s="16"/>
      <c r="C359" s="11"/>
      <c r="D359" s="7" t="s">
        <v>32</v>
      </c>
      <c r="E359" s="58" t="s">
        <v>51</v>
      </c>
      <c r="F359" s="58">
        <v>50</v>
      </c>
      <c r="G359" s="59">
        <v>3.1</v>
      </c>
      <c r="H359" s="59">
        <v>0.6</v>
      </c>
      <c r="I359" s="59">
        <v>15.1</v>
      </c>
      <c r="J359" s="59">
        <v>130</v>
      </c>
      <c r="K359" s="52"/>
      <c r="L359" s="51"/>
    </row>
    <row r="360" spans="1:12" ht="15.6" x14ac:dyDescent="0.3">
      <c r="A360" s="15"/>
      <c r="B360" s="16"/>
      <c r="C360" s="11"/>
      <c r="D360" s="7" t="s">
        <v>33</v>
      </c>
      <c r="E360" s="58" t="s">
        <v>52</v>
      </c>
      <c r="F360" s="58">
        <v>60</v>
      </c>
      <c r="G360" s="59">
        <v>3.1</v>
      </c>
      <c r="H360" s="59">
        <v>0.7</v>
      </c>
      <c r="I360" s="59">
        <v>15.2</v>
      </c>
      <c r="J360" s="59">
        <v>141</v>
      </c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735</v>
      </c>
      <c r="G363" s="21">
        <f t="shared" ref="G363:J363" si="106">SUM(G354:G362)</f>
        <v>39.597999999999999</v>
      </c>
      <c r="H363" s="21">
        <f t="shared" si="106"/>
        <v>21.87</v>
      </c>
      <c r="I363" s="21">
        <f t="shared" si="106"/>
        <v>100.03</v>
      </c>
      <c r="J363" s="21">
        <f t="shared" si="106"/>
        <v>865.27</v>
      </c>
      <c r="K363" s="27"/>
      <c r="L363" s="21">
        <f t="shared" ref="L363" ca="1" si="107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08">SUM(G364:G367)</f>
        <v>0</v>
      </c>
      <c r="H368" s="21">
        <f t="shared" si="108"/>
        <v>0</v>
      </c>
      <c r="I368" s="21">
        <f t="shared" si="108"/>
        <v>0</v>
      </c>
      <c r="J368" s="21">
        <f t="shared" si="108"/>
        <v>0</v>
      </c>
      <c r="K368" s="27"/>
      <c r="L368" s="21">
        <f t="shared" ref="L368" ca="1" si="109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0">SUM(G369:G374)</f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7"/>
      <c r="L375" s="21">
        <f t="shared" ref="L375" ca="1" si="111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2">SUM(G376:G381)</f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7"/>
      <c r="L382" s="21">
        <f t="shared" ref="L382" ca="1" si="113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1110</v>
      </c>
      <c r="G383" s="34">
        <f t="shared" ref="G383:J383" si="114">G349+G353+G363+G368+G375+G382</f>
        <v>48.426000000000002</v>
      </c>
      <c r="H383" s="34">
        <f t="shared" si="114"/>
        <v>28.54</v>
      </c>
      <c r="I383" s="34">
        <f t="shared" si="114"/>
        <v>152.69</v>
      </c>
      <c r="J383" s="34">
        <f t="shared" si="114"/>
        <v>1188.05</v>
      </c>
      <c r="K383" s="35"/>
      <c r="L383" s="34">
        <f t="shared" ref="L383" ca="1" si="115">L349+L353+L363+L368+L375+L382</f>
        <v>0</v>
      </c>
    </row>
    <row r="384" spans="1:12" ht="15.6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88</v>
      </c>
      <c r="F384" s="58">
        <v>155</v>
      </c>
      <c r="G384" s="59">
        <v>4.79</v>
      </c>
      <c r="H384" s="59">
        <v>6.74</v>
      </c>
      <c r="I384" s="59">
        <v>19.3</v>
      </c>
      <c r="J384" s="59">
        <v>157.1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6" x14ac:dyDescent="0.3">
      <c r="A386" s="25"/>
      <c r="B386" s="16"/>
      <c r="C386" s="11"/>
      <c r="D386" s="7" t="s">
        <v>22</v>
      </c>
      <c r="E386" s="58" t="s">
        <v>60</v>
      </c>
      <c r="F386" s="58">
        <v>180</v>
      </c>
      <c r="G386" s="59">
        <v>2.52</v>
      </c>
      <c r="H386" s="59">
        <v>2.87</v>
      </c>
      <c r="I386" s="59">
        <v>17.75</v>
      </c>
      <c r="J386" s="59">
        <v>106.93</v>
      </c>
      <c r="K386" s="52"/>
      <c r="L386" s="51"/>
    </row>
    <row r="387" spans="1:12" ht="15.6" x14ac:dyDescent="0.3">
      <c r="A387" s="25"/>
      <c r="B387" s="16"/>
      <c r="C387" s="11"/>
      <c r="D387" s="7" t="s">
        <v>23</v>
      </c>
      <c r="E387" s="58" t="s">
        <v>52</v>
      </c>
      <c r="F387" s="64">
        <v>40</v>
      </c>
      <c r="G387" s="62">
        <v>3.08</v>
      </c>
      <c r="H387" s="62">
        <v>0.56000000000000005</v>
      </c>
      <c r="I387" s="62">
        <v>15.08</v>
      </c>
      <c r="J387" s="62">
        <v>94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375</v>
      </c>
      <c r="G391" s="21">
        <f>SUM(G384:G390)</f>
        <v>10.39</v>
      </c>
      <c r="H391" s="21">
        <f>SUM(H384:H390)</f>
        <v>10.17</v>
      </c>
      <c r="I391" s="21">
        <f>SUM(I384:I390)</f>
        <v>52.129999999999995</v>
      </c>
      <c r="J391" s="21">
        <f>SUM(J384:J390)</f>
        <v>358.03</v>
      </c>
      <c r="K391" s="27"/>
      <c r="L391" s="21">
        <f t="shared" ref="L391:L433" si="116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7">SUM(G392:G394)</f>
        <v>0</v>
      </c>
      <c r="H395" s="21">
        <f t="shared" si="117"/>
        <v>0</v>
      </c>
      <c r="I395" s="21">
        <f t="shared" si="117"/>
        <v>0</v>
      </c>
      <c r="J395" s="21">
        <f t="shared" si="117"/>
        <v>0</v>
      </c>
      <c r="K395" s="27"/>
      <c r="L395" s="21">
        <f t="shared" ref="L395" ca="1" si="118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6" x14ac:dyDescent="0.3">
      <c r="A397" s="25"/>
      <c r="B397" s="16"/>
      <c r="C397" s="11"/>
      <c r="D397" s="7" t="s">
        <v>28</v>
      </c>
      <c r="E397" s="58" t="s">
        <v>89</v>
      </c>
      <c r="F397" s="58">
        <v>200</v>
      </c>
      <c r="G397" s="59">
        <v>1.87</v>
      </c>
      <c r="H397" s="59">
        <v>3.11</v>
      </c>
      <c r="I397" s="59">
        <v>10.89</v>
      </c>
      <c r="J397" s="59">
        <v>79.03</v>
      </c>
      <c r="K397" s="52"/>
      <c r="L397" s="51"/>
    </row>
    <row r="398" spans="1:12" ht="15.6" x14ac:dyDescent="0.3">
      <c r="A398" s="25"/>
      <c r="B398" s="16"/>
      <c r="C398" s="11"/>
      <c r="D398" s="7" t="s">
        <v>29</v>
      </c>
      <c r="E398" s="60" t="s">
        <v>90</v>
      </c>
      <c r="F398" s="60">
        <v>90</v>
      </c>
      <c r="G398" s="61">
        <v>16.510000000000002</v>
      </c>
      <c r="H398" s="61">
        <v>10.28</v>
      </c>
      <c r="I398" s="61">
        <v>4.96</v>
      </c>
      <c r="J398" s="61">
        <v>178.41</v>
      </c>
      <c r="K398" s="52"/>
      <c r="L398" s="51"/>
    </row>
    <row r="399" spans="1:12" ht="15.6" x14ac:dyDescent="0.3">
      <c r="A399" s="25"/>
      <c r="B399" s="16"/>
      <c r="C399" s="11"/>
      <c r="D399" s="7" t="s">
        <v>30</v>
      </c>
      <c r="E399" s="58" t="s">
        <v>75</v>
      </c>
      <c r="F399" s="58">
        <v>150</v>
      </c>
      <c r="G399" s="59">
        <v>3.89</v>
      </c>
      <c r="H399" s="59">
        <v>5.09</v>
      </c>
      <c r="I399" s="59">
        <v>40.28</v>
      </c>
      <c r="J399" s="59">
        <v>225.18</v>
      </c>
      <c r="K399" s="52"/>
      <c r="L399" s="51"/>
    </row>
    <row r="400" spans="1:12" ht="15.6" x14ac:dyDescent="0.3">
      <c r="A400" s="25"/>
      <c r="B400" s="16"/>
      <c r="C400" s="11"/>
      <c r="D400" s="7" t="s">
        <v>31</v>
      </c>
      <c r="E400" s="58" t="s">
        <v>70</v>
      </c>
      <c r="F400" s="58">
        <v>180</v>
      </c>
      <c r="G400" s="59">
        <v>0.5</v>
      </c>
      <c r="H400" s="59">
        <v>0</v>
      </c>
      <c r="I400" s="59">
        <v>25.13</v>
      </c>
      <c r="J400" s="59">
        <v>103.44</v>
      </c>
      <c r="K400" s="52"/>
      <c r="L400" s="51"/>
    </row>
    <row r="401" spans="1:12" ht="15.6" x14ac:dyDescent="0.3">
      <c r="A401" s="25"/>
      <c r="B401" s="16"/>
      <c r="C401" s="11"/>
      <c r="D401" s="7" t="s">
        <v>32</v>
      </c>
      <c r="E401" s="58" t="s">
        <v>51</v>
      </c>
      <c r="F401" s="58">
        <v>50</v>
      </c>
      <c r="G401" s="59">
        <v>3.1</v>
      </c>
      <c r="H401" s="59">
        <v>0.6</v>
      </c>
      <c r="I401" s="59">
        <v>15.1</v>
      </c>
      <c r="J401" s="59">
        <v>130</v>
      </c>
      <c r="K401" s="52"/>
      <c r="L401" s="51"/>
    </row>
    <row r="402" spans="1:12" ht="15.6" x14ac:dyDescent="0.3">
      <c r="A402" s="25"/>
      <c r="B402" s="16"/>
      <c r="C402" s="11"/>
      <c r="D402" s="7" t="s">
        <v>33</v>
      </c>
      <c r="E402" s="58" t="s">
        <v>52</v>
      </c>
      <c r="F402" s="58">
        <v>60</v>
      </c>
      <c r="G402" s="59">
        <v>3.1</v>
      </c>
      <c r="H402" s="59">
        <v>0.7</v>
      </c>
      <c r="I402" s="59">
        <v>15.2</v>
      </c>
      <c r="J402" s="59">
        <v>141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:J405" si="119">SUM(G396:G404)</f>
        <v>28.970000000000006</v>
      </c>
      <c r="H405" s="21">
        <f t="shared" si="119"/>
        <v>19.779999999999998</v>
      </c>
      <c r="I405" s="21">
        <f t="shared" si="119"/>
        <v>111.56</v>
      </c>
      <c r="J405" s="21">
        <f t="shared" si="119"/>
        <v>857.06</v>
      </c>
      <c r="K405" s="27"/>
      <c r="L405" s="21">
        <f t="shared" ref="L405" ca="1" si="120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1">SUM(G406:G409)</f>
        <v>0</v>
      </c>
      <c r="H410" s="21">
        <f t="shared" si="121"/>
        <v>0</v>
      </c>
      <c r="I410" s="21">
        <f t="shared" si="121"/>
        <v>0</v>
      </c>
      <c r="J410" s="21">
        <f t="shared" si="121"/>
        <v>0</v>
      </c>
      <c r="K410" s="27"/>
      <c r="L410" s="21">
        <f t="shared" ref="L410" ca="1" si="122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3">SUM(G411:G416)</f>
        <v>0</v>
      </c>
      <c r="H417" s="21">
        <f t="shared" si="123"/>
        <v>0</v>
      </c>
      <c r="I417" s="21">
        <f t="shared" si="123"/>
        <v>0</v>
      </c>
      <c r="J417" s="21">
        <f t="shared" si="123"/>
        <v>0</v>
      </c>
      <c r="K417" s="27"/>
      <c r="L417" s="21">
        <f t="shared" ref="L417" ca="1" si="124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5">SUM(G418:G423)</f>
        <v>0</v>
      </c>
      <c r="H424" s="21">
        <f t="shared" si="125"/>
        <v>0</v>
      </c>
      <c r="I424" s="21">
        <f t="shared" si="125"/>
        <v>0</v>
      </c>
      <c r="J424" s="21">
        <f t="shared" si="125"/>
        <v>0</v>
      </c>
      <c r="K424" s="27"/>
      <c r="L424" s="21">
        <f t="shared" ref="L424" ca="1" si="126">SUM(L418:L426)</f>
        <v>0</v>
      </c>
    </row>
    <row r="425" spans="1:12" ht="15.75" customHeight="1" thickBot="1" x14ac:dyDescent="0.3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1105</v>
      </c>
      <c r="G425" s="34">
        <f t="shared" ref="G425:J425" si="127">G391+G395+G405+G410+G417+G424</f>
        <v>39.360000000000007</v>
      </c>
      <c r="H425" s="34">
        <f t="shared" si="127"/>
        <v>29.949999999999996</v>
      </c>
      <c r="I425" s="34">
        <f t="shared" si="127"/>
        <v>163.69</v>
      </c>
      <c r="J425" s="34">
        <f t="shared" si="127"/>
        <v>1215.0899999999999</v>
      </c>
      <c r="K425" s="35"/>
      <c r="L425" s="34">
        <f t="shared" ref="L425" ca="1" si="128">L391+L395+L405+L410+L417+L424</f>
        <v>0</v>
      </c>
    </row>
    <row r="426" spans="1:12" ht="15.6" x14ac:dyDescent="0.3">
      <c r="A426" s="22">
        <v>2</v>
      </c>
      <c r="B426" s="23">
        <v>4</v>
      </c>
      <c r="C426" s="24" t="s">
        <v>20</v>
      </c>
      <c r="D426" s="5" t="s">
        <v>21</v>
      </c>
      <c r="E426" s="58" t="s">
        <v>93</v>
      </c>
      <c r="F426" s="58">
        <v>155</v>
      </c>
      <c r="G426" s="59">
        <v>13.88</v>
      </c>
      <c r="H426" s="59">
        <v>21.47</v>
      </c>
      <c r="I426" s="59">
        <v>3.62</v>
      </c>
      <c r="J426" s="59">
        <v>263.08999999999997</v>
      </c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6" x14ac:dyDescent="0.3">
      <c r="A428" s="25"/>
      <c r="B428" s="16"/>
      <c r="C428" s="11"/>
      <c r="D428" s="7" t="s">
        <v>22</v>
      </c>
      <c r="E428" s="58" t="s">
        <v>94</v>
      </c>
      <c r="F428" s="58">
        <v>180</v>
      </c>
      <c r="G428" s="59">
        <v>2.79</v>
      </c>
      <c r="H428" s="59">
        <v>2.5499999999999998</v>
      </c>
      <c r="I428" s="59">
        <v>13.27</v>
      </c>
      <c r="J428" s="59">
        <v>78.599999999999994</v>
      </c>
      <c r="K428" s="52"/>
      <c r="L428" s="51"/>
    </row>
    <row r="429" spans="1:12" ht="15.6" x14ac:dyDescent="0.3">
      <c r="A429" s="25"/>
      <c r="B429" s="16"/>
      <c r="C429" s="11"/>
      <c r="D429" s="7" t="s">
        <v>23</v>
      </c>
      <c r="E429" s="58" t="s">
        <v>52</v>
      </c>
      <c r="F429" s="58">
        <v>40</v>
      </c>
      <c r="G429" s="59">
        <v>3.08</v>
      </c>
      <c r="H429" s="59">
        <v>0.56000000000000005</v>
      </c>
      <c r="I429" s="59">
        <v>15.08</v>
      </c>
      <c r="J429" s="59">
        <v>94</v>
      </c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375</v>
      </c>
      <c r="G433" s="21">
        <f t="shared" ref="G433:J433" si="129">SUM(G426:G432)</f>
        <v>19.75</v>
      </c>
      <c r="H433" s="21">
        <f t="shared" si="129"/>
        <v>24.58</v>
      </c>
      <c r="I433" s="21">
        <f t="shared" si="129"/>
        <v>31.97</v>
      </c>
      <c r="J433" s="21">
        <f t="shared" si="129"/>
        <v>435.68999999999994</v>
      </c>
      <c r="K433" s="27"/>
      <c r="L433" s="21">
        <f t="shared" si="116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0">SUM(G434:G436)</f>
        <v>0</v>
      </c>
      <c r="H437" s="21">
        <f t="shared" si="130"/>
        <v>0</v>
      </c>
      <c r="I437" s="21">
        <f t="shared" si="130"/>
        <v>0</v>
      </c>
      <c r="J437" s="21">
        <f t="shared" si="130"/>
        <v>0</v>
      </c>
      <c r="K437" s="27"/>
      <c r="L437" s="21">
        <f t="shared" ref="L437" ca="1" si="131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.6" x14ac:dyDescent="0.3">
      <c r="A439" s="25"/>
      <c r="B439" s="16"/>
      <c r="C439" s="11"/>
      <c r="D439" s="7" t="s">
        <v>28</v>
      </c>
      <c r="E439" s="58" t="s">
        <v>95</v>
      </c>
      <c r="F439" s="58">
        <v>200</v>
      </c>
      <c r="G439" s="59">
        <v>4.9800000000000004</v>
      </c>
      <c r="H439" s="59">
        <v>6.57</v>
      </c>
      <c r="I439" s="59">
        <v>14.71</v>
      </c>
      <c r="J439" s="59">
        <v>136.78</v>
      </c>
      <c r="K439" s="52"/>
      <c r="L439" s="51"/>
    </row>
    <row r="440" spans="1:12" ht="15.6" x14ac:dyDescent="0.3">
      <c r="A440" s="25"/>
      <c r="B440" s="16"/>
      <c r="C440" s="11"/>
      <c r="D440" s="7" t="s">
        <v>29</v>
      </c>
      <c r="E440" s="58" t="s">
        <v>96</v>
      </c>
      <c r="F440" s="58">
        <v>90</v>
      </c>
      <c r="G440" s="59">
        <v>13.27</v>
      </c>
      <c r="H440" s="59">
        <v>8.9499999999999993</v>
      </c>
      <c r="I440" s="59">
        <v>5.38</v>
      </c>
      <c r="J440" s="59">
        <v>155.26</v>
      </c>
      <c r="K440" s="52"/>
      <c r="L440" s="51"/>
    </row>
    <row r="441" spans="1:12" ht="15.6" x14ac:dyDescent="0.3">
      <c r="A441" s="25"/>
      <c r="B441" s="16"/>
      <c r="C441" s="11"/>
      <c r="D441" s="7" t="s">
        <v>30</v>
      </c>
      <c r="E441" s="58" t="s">
        <v>97</v>
      </c>
      <c r="F441" s="58">
        <v>150</v>
      </c>
      <c r="G441" s="59">
        <v>3.1949999999999998</v>
      </c>
      <c r="H441" s="59">
        <v>6.06</v>
      </c>
      <c r="I441" s="59">
        <v>23.3</v>
      </c>
      <c r="J441" s="59">
        <v>160.44999999999999</v>
      </c>
      <c r="K441" s="52"/>
      <c r="L441" s="51"/>
    </row>
    <row r="442" spans="1:12" ht="15.6" x14ac:dyDescent="0.3">
      <c r="A442" s="25"/>
      <c r="B442" s="16"/>
      <c r="C442" s="11"/>
      <c r="D442" s="7" t="s">
        <v>31</v>
      </c>
      <c r="E442" s="58" t="s">
        <v>65</v>
      </c>
      <c r="F442" s="58">
        <v>180</v>
      </c>
      <c r="G442" s="59">
        <v>7.0000000000000007E-2</v>
      </c>
      <c r="H442" s="59">
        <v>0.01</v>
      </c>
      <c r="I442" s="59">
        <v>15.31</v>
      </c>
      <c r="J442" s="59">
        <v>61.62</v>
      </c>
      <c r="K442" s="52"/>
      <c r="L442" s="51"/>
    </row>
    <row r="443" spans="1:12" ht="15.6" x14ac:dyDescent="0.3">
      <c r="A443" s="25"/>
      <c r="B443" s="16"/>
      <c r="C443" s="11"/>
      <c r="D443" s="7" t="s">
        <v>32</v>
      </c>
      <c r="E443" s="58" t="s">
        <v>51</v>
      </c>
      <c r="F443" s="58">
        <v>50</v>
      </c>
      <c r="G443" s="59">
        <v>3.1</v>
      </c>
      <c r="H443" s="59">
        <v>0.6</v>
      </c>
      <c r="I443" s="59">
        <v>15.1</v>
      </c>
      <c r="J443" s="59">
        <v>130</v>
      </c>
      <c r="K443" s="52"/>
      <c r="L443" s="51"/>
    </row>
    <row r="444" spans="1:12" ht="15.6" x14ac:dyDescent="0.3">
      <c r="A444" s="25"/>
      <c r="B444" s="16"/>
      <c r="C444" s="11"/>
      <c r="D444" s="7" t="s">
        <v>33</v>
      </c>
      <c r="E444" s="58" t="s">
        <v>52</v>
      </c>
      <c r="F444" s="58">
        <v>60</v>
      </c>
      <c r="G444" s="59">
        <v>3.1</v>
      </c>
      <c r="H444" s="59">
        <v>0.7</v>
      </c>
      <c r="I444" s="59">
        <v>15.2</v>
      </c>
      <c r="J444" s="59">
        <v>141</v>
      </c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:J447" si="132">SUM(G438:G446)</f>
        <v>27.715000000000003</v>
      </c>
      <c r="H447" s="21">
        <f t="shared" si="132"/>
        <v>22.89</v>
      </c>
      <c r="I447" s="21">
        <f t="shared" si="132"/>
        <v>89</v>
      </c>
      <c r="J447" s="21">
        <f t="shared" si="132"/>
        <v>785.1099999999999</v>
      </c>
      <c r="K447" s="27"/>
      <c r="L447" s="21">
        <f t="shared" ref="L447" ca="1" si="133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4">SUM(G448:G451)</f>
        <v>0</v>
      </c>
      <c r="H452" s="21">
        <f t="shared" si="134"/>
        <v>0</v>
      </c>
      <c r="I452" s="21">
        <f t="shared" si="134"/>
        <v>0</v>
      </c>
      <c r="J452" s="21">
        <f t="shared" si="134"/>
        <v>0</v>
      </c>
      <c r="K452" s="27"/>
      <c r="L452" s="21">
        <f t="shared" ref="L452" ca="1" si="135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6">SUM(G453:G458)</f>
        <v>0</v>
      </c>
      <c r="H459" s="21">
        <f t="shared" si="136"/>
        <v>0</v>
      </c>
      <c r="I459" s="21">
        <f t="shared" si="136"/>
        <v>0</v>
      </c>
      <c r="J459" s="21">
        <f t="shared" si="136"/>
        <v>0</v>
      </c>
      <c r="K459" s="27"/>
      <c r="L459" s="21">
        <f t="shared" ref="L459" ca="1" si="137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38">SUM(G460:G465)</f>
        <v>0</v>
      </c>
      <c r="H466" s="21">
        <f t="shared" si="138"/>
        <v>0</v>
      </c>
      <c r="I466" s="21">
        <f t="shared" si="138"/>
        <v>0</v>
      </c>
      <c r="J466" s="21">
        <f t="shared" si="138"/>
        <v>0</v>
      </c>
      <c r="K466" s="27"/>
      <c r="L466" s="21">
        <f t="shared" ref="L466" ca="1" si="139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1105</v>
      </c>
      <c r="G467" s="34">
        <f t="shared" ref="G467:J467" si="140">G433+G437+G447+G452+G459+G466</f>
        <v>47.465000000000003</v>
      </c>
      <c r="H467" s="34">
        <f t="shared" si="140"/>
        <v>47.47</v>
      </c>
      <c r="I467" s="34">
        <f t="shared" si="140"/>
        <v>120.97</v>
      </c>
      <c r="J467" s="34">
        <f t="shared" si="140"/>
        <v>1220.7999999999997</v>
      </c>
      <c r="K467" s="35"/>
      <c r="L467" s="34">
        <f t="shared" ref="L467" ca="1" si="141">L433+L437+L447+L452+L459+L466</f>
        <v>0</v>
      </c>
    </row>
    <row r="468" spans="1:12" ht="15.6" x14ac:dyDescent="0.3">
      <c r="A468" s="22">
        <v>2</v>
      </c>
      <c r="B468" s="23">
        <v>5</v>
      </c>
      <c r="C468" s="24" t="s">
        <v>20</v>
      </c>
      <c r="D468" s="5" t="s">
        <v>21</v>
      </c>
      <c r="E468" s="58" t="s">
        <v>91</v>
      </c>
      <c r="F468" s="58">
        <v>155</v>
      </c>
      <c r="G468" s="59">
        <v>4.58</v>
      </c>
      <c r="H468" s="59">
        <v>5.5</v>
      </c>
      <c r="I468" s="59">
        <v>25.98</v>
      </c>
      <c r="J468" s="59">
        <v>172.09</v>
      </c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6" x14ac:dyDescent="0.3">
      <c r="A470" s="25"/>
      <c r="B470" s="16"/>
      <c r="C470" s="11"/>
      <c r="D470" s="7" t="s">
        <v>22</v>
      </c>
      <c r="E470" s="58" t="s">
        <v>82</v>
      </c>
      <c r="F470" s="58">
        <v>180</v>
      </c>
      <c r="G470" s="59">
        <v>3.39</v>
      </c>
      <c r="H470" s="59">
        <v>3.54</v>
      </c>
      <c r="I470" s="59">
        <v>23.38</v>
      </c>
      <c r="J470" s="63">
        <v>138.66</v>
      </c>
      <c r="K470" s="52"/>
      <c r="L470" s="51"/>
    </row>
    <row r="471" spans="1:12" ht="15.6" x14ac:dyDescent="0.3">
      <c r="A471" s="25"/>
      <c r="B471" s="16"/>
      <c r="C471" s="11"/>
      <c r="D471" s="7" t="s">
        <v>23</v>
      </c>
      <c r="E471" s="58" t="s">
        <v>52</v>
      </c>
      <c r="F471" s="58">
        <v>40</v>
      </c>
      <c r="G471" s="59">
        <v>3.08</v>
      </c>
      <c r="H471" s="59">
        <v>0.56000000000000005</v>
      </c>
      <c r="I471" s="59">
        <v>15.08</v>
      </c>
      <c r="J471" s="59">
        <v>94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375</v>
      </c>
      <c r="G475" s="21">
        <f t="shared" ref="G475:J475" si="142">SUM(G468:G474)</f>
        <v>11.05</v>
      </c>
      <c r="H475" s="21">
        <f t="shared" si="142"/>
        <v>9.6</v>
      </c>
      <c r="I475" s="21">
        <f t="shared" si="142"/>
        <v>64.44</v>
      </c>
      <c r="J475" s="21">
        <f t="shared" si="142"/>
        <v>404.75</v>
      </c>
      <c r="K475" s="27"/>
      <c r="L475" s="21">
        <f t="shared" ref="L475:L517" si="14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4">SUM(G476:G478)</f>
        <v>0</v>
      </c>
      <c r="H479" s="21">
        <f t="shared" si="144"/>
        <v>0</v>
      </c>
      <c r="I479" s="21">
        <f t="shared" si="144"/>
        <v>0</v>
      </c>
      <c r="J479" s="21">
        <f t="shared" si="144"/>
        <v>0</v>
      </c>
      <c r="K479" s="27"/>
      <c r="L479" s="21">
        <f t="shared" ref="L479" ca="1" si="145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.6" x14ac:dyDescent="0.3">
      <c r="A481" s="25"/>
      <c r="B481" s="16"/>
      <c r="C481" s="11"/>
      <c r="D481" s="7" t="s">
        <v>28</v>
      </c>
      <c r="E481" s="58" t="s">
        <v>85</v>
      </c>
      <c r="F481" s="58">
        <v>200</v>
      </c>
      <c r="G481" s="59">
        <v>3</v>
      </c>
      <c r="H481" s="59">
        <v>2.6</v>
      </c>
      <c r="I481" s="59">
        <v>13.5</v>
      </c>
      <c r="J481" s="59">
        <v>89.6</v>
      </c>
      <c r="K481" s="52"/>
      <c r="L481" s="51"/>
    </row>
    <row r="482" spans="1:12" ht="15.6" x14ac:dyDescent="0.3">
      <c r="A482" s="25"/>
      <c r="B482" s="16"/>
      <c r="C482" s="11"/>
      <c r="D482" s="7" t="s">
        <v>29</v>
      </c>
      <c r="E482" s="58" t="s">
        <v>90</v>
      </c>
      <c r="F482" s="58">
        <v>90</v>
      </c>
      <c r="G482" s="59">
        <v>11.1</v>
      </c>
      <c r="H482" s="59">
        <v>2.1</v>
      </c>
      <c r="I482" s="59">
        <v>7.4</v>
      </c>
      <c r="J482" s="59">
        <v>91.7</v>
      </c>
      <c r="K482" s="52"/>
      <c r="L482" s="51"/>
    </row>
    <row r="483" spans="1:12" ht="15.6" x14ac:dyDescent="0.3">
      <c r="A483" s="25"/>
      <c r="B483" s="16"/>
      <c r="C483" s="11"/>
      <c r="D483" s="7" t="s">
        <v>30</v>
      </c>
      <c r="E483" s="58" t="s">
        <v>75</v>
      </c>
      <c r="F483" s="58">
        <v>150</v>
      </c>
      <c r="G483" s="59">
        <v>3.9</v>
      </c>
      <c r="H483" s="59">
        <v>5.0999999999999996</v>
      </c>
      <c r="I483" s="59">
        <v>40.299999999999997</v>
      </c>
      <c r="J483" s="59">
        <v>225.2</v>
      </c>
      <c r="K483" s="52"/>
      <c r="L483" s="51"/>
    </row>
    <row r="484" spans="1:12" ht="15.6" x14ac:dyDescent="0.3">
      <c r="A484" s="25"/>
      <c r="B484" s="16"/>
      <c r="C484" s="11"/>
      <c r="D484" s="7" t="s">
        <v>31</v>
      </c>
      <c r="E484" s="58" t="s">
        <v>50</v>
      </c>
      <c r="F484" s="58">
        <v>180</v>
      </c>
      <c r="G484" s="59">
        <v>0.2</v>
      </c>
      <c r="H484" s="59">
        <v>0</v>
      </c>
      <c r="I484" s="59">
        <v>15</v>
      </c>
      <c r="J484" s="59">
        <v>60</v>
      </c>
      <c r="K484" s="52"/>
      <c r="L484" s="51"/>
    </row>
    <row r="485" spans="1:12" ht="15.6" x14ac:dyDescent="0.3">
      <c r="A485" s="25"/>
      <c r="B485" s="16"/>
      <c r="C485" s="11"/>
      <c r="D485" s="7" t="s">
        <v>32</v>
      </c>
      <c r="E485" s="58" t="s">
        <v>52</v>
      </c>
      <c r="F485" s="58">
        <v>60</v>
      </c>
      <c r="G485" s="59">
        <v>3.1</v>
      </c>
      <c r="H485" s="59">
        <v>0.7</v>
      </c>
      <c r="I485" s="59">
        <v>15.2</v>
      </c>
      <c r="J485" s="59">
        <v>141</v>
      </c>
      <c r="K485" s="52"/>
      <c r="L485" s="51"/>
    </row>
    <row r="486" spans="1:12" ht="15.6" x14ac:dyDescent="0.3">
      <c r="A486" s="25"/>
      <c r="B486" s="16"/>
      <c r="C486" s="11"/>
      <c r="D486" s="7" t="s">
        <v>33</v>
      </c>
      <c r="E486" s="58" t="s">
        <v>51</v>
      </c>
      <c r="F486" s="58">
        <v>50</v>
      </c>
      <c r="G486" s="59">
        <v>3.1</v>
      </c>
      <c r="H486" s="59">
        <v>0.6</v>
      </c>
      <c r="I486" s="59">
        <v>15.1</v>
      </c>
      <c r="J486" s="59">
        <v>130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:J489" si="146">SUM(G480:G488)</f>
        <v>24.400000000000002</v>
      </c>
      <c r="H489" s="21">
        <f t="shared" si="146"/>
        <v>11.1</v>
      </c>
      <c r="I489" s="21">
        <f t="shared" si="146"/>
        <v>106.49999999999999</v>
      </c>
      <c r="J489" s="21">
        <f t="shared" si="146"/>
        <v>737.5</v>
      </c>
      <c r="K489" s="27"/>
      <c r="L489" s="21">
        <f t="shared" ref="L489" ca="1" si="14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8">SUM(G490:G493)</f>
        <v>0</v>
      </c>
      <c r="H494" s="21">
        <f t="shared" si="148"/>
        <v>0</v>
      </c>
      <c r="I494" s="21">
        <f t="shared" si="148"/>
        <v>0</v>
      </c>
      <c r="J494" s="21">
        <f t="shared" si="148"/>
        <v>0</v>
      </c>
      <c r="K494" s="27"/>
      <c r="L494" s="21">
        <f t="shared" ref="L494" ca="1" si="149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0">SUM(G495:G500)</f>
        <v>0</v>
      </c>
      <c r="H501" s="21">
        <f t="shared" si="150"/>
        <v>0</v>
      </c>
      <c r="I501" s="21">
        <f t="shared" si="150"/>
        <v>0</v>
      </c>
      <c r="J501" s="21">
        <f t="shared" si="150"/>
        <v>0</v>
      </c>
      <c r="K501" s="27"/>
      <c r="L501" s="21">
        <f t="shared" ref="L501" ca="1" si="151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2">SUM(G502:G507)</f>
        <v>0</v>
      </c>
      <c r="H508" s="21">
        <f t="shared" si="152"/>
        <v>0</v>
      </c>
      <c r="I508" s="21">
        <f t="shared" si="152"/>
        <v>0</v>
      </c>
      <c r="J508" s="21">
        <f t="shared" si="152"/>
        <v>0</v>
      </c>
      <c r="K508" s="27"/>
      <c r="L508" s="21">
        <f t="shared" ref="L508" ca="1" si="153">SUM(L502:L510)</f>
        <v>0</v>
      </c>
    </row>
    <row r="509" spans="1:12" ht="15.75" customHeight="1" thickBot="1" x14ac:dyDescent="0.3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1105</v>
      </c>
      <c r="G509" s="34">
        <f t="shared" ref="G509:J509" si="154">G475+G479+G489+G494+G501+G508</f>
        <v>35.450000000000003</v>
      </c>
      <c r="H509" s="34">
        <f t="shared" si="154"/>
        <v>20.7</v>
      </c>
      <c r="I509" s="34">
        <f t="shared" si="154"/>
        <v>170.94</v>
      </c>
      <c r="J509" s="34">
        <f t="shared" si="154"/>
        <v>1142.25</v>
      </c>
      <c r="K509" s="35"/>
      <c r="L509" s="34">
        <f t="shared" ref="L509" ca="1" si="155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6">SUM(G510:G516)</f>
        <v>0</v>
      </c>
      <c r="H517" s="21">
        <f t="shared" si="156"/>
        <v>0</v>
      </c>
      <c r="I517" s="21">
        <f t="shared" si="156"/>
        <v>0</v>
      </c>
      <c r="J517" s="21">
        <f t="shared" si="156"/>
        <v>0</v>
      </c>
      <c r="K517" s="27"/>
      <c r="L517" s="21">
        <f t="shared" si="14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7">SUM(G518:G520)</f>
        <v>0</v>
      </c>
      <c r="H521" s="21">
        <f t="shared" si="157"/>
        <v>0</v>
      </c>
      <c r="I521" s="21">
        <f t="shared" si="157"/>
        <v>0</v>
      </c>
      <c r="J521" s="21">
        <f t="shared" si="157"/>
        <v>0</v>
      </c>
      <c r="K521" s="27"/>
      <c r="L521" s="21">
        <f t="shared" ref="L521" ca="1" si="158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59">SUM(G522:G530)</f>
        <v>0</v>
      </c>
      <c r="H531" s="21">
        <f t="shared" si="159"/>
        <v>0</v>
      </c>
      <c r="I531" s="21">
        <f t="shared" si="159"/>
        <v>0</v>
      </c>
      <c r="J531" s="21">
        <f t="shared" si="159"/>
        <v>0</v>
      </c>
      <c r="K531" s="27"/>
      <c r="L531" s="21">
        <f t="shared" ref="L531" ca="1" si="160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1">SUM(G532:G535)</f>
        <v>0</v>
      </c>
      <c r="H536" s="21">
        <f t="shared" si="161"/>
        <v>0</v>
      </c>
      <c r="I536" s="21">
        <f t="shared" si="161"/>
        <v>0</v>
      </c>
      <c r="J536" s="21">
        <f t="shared" si="161"/>
        <v>0</v>
      </c>
      <c r="K536" s="27"/>
      <c r="L536" s="21">
        <f t="shared" ref="L536" ca="1" si="162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3">SUM(G537:G542)</f>
        <v>0</v>
      </c>
      <c r="H543" s="21">
        <f t="shared" si="163"/>
        <v>0</v>
      </c>
      <c r="I543" s="21">
        <f t="shared" si="163"/>
        <v>0</v>
      </c>
      <c r="J543" s="21">
        <f t="shared" si="163"/>
        <v>0</v>
      </c>
      <c r="K543" s="27"/>
      <c r="L543" s="21">
        <f t="shared" ref="L543" ca="1" si="164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5">SUM(G544:G549)</f>
        <v>0</v>
      </c>
      <c r="H550" s="21">
        <f t="shared" si="165"/>
        <v>0</v>
      </c>
      <c r="I550" s="21">
        <f t="shared" si="165"/>
        <v>0</v>
      </c>
      <c r="J550" s="21">
        <f t="shared" si="165"/>
        <v>0</v>
      </c>
      <c r="K550" s="27"/>
      <c r="L550" s="21">
        <f t="shared" ref="L550" ca="1" si="166">SUM(L544:L552)</f>
        <v>0</v>
      </c>
    </row>
    <row r="551" spans="1:12" ht="15.75" customHeight="1" thickBot="1" x14ac:dyDescent="0.3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:J551" si="167">G517+G521+G531+G536+G543+G550</f>
        <v>0</v>
      </c>
      <c r="H551" s="34">
        <f t="shared" si="167"/>
        <v>0</v>
      </c>
      <c r="I551" s="34">
        <f t="shared" si="167"/>
        <v>0</v>
      </c>
      <c r="J551" s="34">
        <f t="shared" si="167"/>
        <v>0</v>
      </c>
      <c r="K551" s="35"/>
      <c r="L551" s="34">
        <f t="shared" ref="L551" ca="1" si="168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69">SUM(G552:G558)</f>
        <v>0</v>
      </c>
      <c r="H559" s="21">
        <f t="shared" si="169"/>
        <v>0</v>
      </c>
      <c r="I559" s="21">
        <f t="shared" si="169"/>
        <v>0</v>
      </c>
      <c r="J559" s="21">
        <f t="shared" si="169"/>
        <v>0</v>
      </c>
      <c r="K559" s="27"/>
      <c r="L559" s="21">
        <f t="shared" ref="L559" si="170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1">SUM(G560:G562)</f>
        <v>0</v>
      </c>
      <c r="H563" s="21">
        <f t="shared" si="171"/>
        <v>0</v>
      </c>
      <c r="I563" s="21">
        <f t="shared" si="171"/>
        <v>0</v>
      </c>
      <c r="J563" s="21">
        <f t="shared" si="171"/>
        <v>0</v>
      </c>
      <c r="K563" s="27"/>
      <c r="L563" s="21">
        <f t="shared" ref="L563" ca="1" si="172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3">SUM(G564:G572)</f>
        <v>0</v>
      </c>
      <c r="H573" s="21">
        <f t="shared" si="173"/>
        <v>0</v>
      </c>
      <c r="I573" s="21">
        <f t="shared" si="173"/>
        <v>0</v>
      </c>
      <c r="J573" s="21">
        <f t="shared" si="173"/>
        <v>0</v>
      </c>
      <c r="K573" s="27"/>
      <c r="L573" s="21">
        <f t="shared" ref="L573" ca="1" si="174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5">SUM(G574:G577)</f>
        <v>0</v>
      </c>
      <c r="H578" s="21">
        <f t="shared" si="175"/>
        <v>0</v>
      </c>
      <c r="I578" s="21">
        <f t="shared" si="175"/>
        <v>0</v>
      </c>
      <c r="J578" s="21">
        <f t="shared" si="175"/>
        <v>0</v>
      </c>
      <c r="K578" s="27"/>
      <c r="L578" s="21">
        <f t="shared" ref="L578" ca="1" si="176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7">SUM(G579:G584)</f>
        <v>0</v>
      </c>
      <c r="H585" s="21">
        <f t="shared" si="177"/>
        <v>0</v>
      </c>
      <c r="I585" s="21">
        <f t="shared" si="177"/>
        <v>0</v>
      </c>
      <c r="J585" s="21">
        <f t="shared" si="177"/>
        <v>0</v>
      </c>
      <c r="K585" s="27"/>
      <c r="L585" s="21">
        <f t="shared" ref="L585" ca="1" si="178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79">SUM(G586:G591)</f>
        <v>0</v>
      </c>
      <c r="H592" s="21">
        <f t="shared" si="179"/>
        <v>0</v>
      </c>
      <c r="I592" s="21">
        <f t="shared" si="179"/>
        <v>0</v>
      </c>
      <c r="J592" s="21">
        <f t="shared" si="179"/>
        <v>0</v>
      </c>
      <c r="K592" s="27"/>
      <c r="L592" s="21">
        <f t="shared" ref="L592" ca="1" si="180">SUM(L586:L594)</f>
        <v>0</v>
      </c>
    </row>
    <row r="593" spans="1:12" ht="15" thickBot="1" x14ac:dyDescent="0.3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:J593" si="181">G559+G563+G573+G578+G585+G592</f>
        <v>0</v>
      </c>
      <c r="H593" s="40">
        <f t="shared" si="181"/>
        <v>0</v>
      </c>
      <c r="I593" s="40">
        <f t="shared" si="181"/>
        <v>0</v>
      </c>
      <c r="J593" s="40">
        <f t="shared" si="181"/>
        <v>0</v>
      </c>
      <c r="K593" s="41"/>
      <c r="L593" s="34">
        <f ca="1">L559+L563+L573+L578+L585+L592</f>
        <v>0</v>
      </c>
    </row>
    <row r="594" spans="1:12" ht="13.8" thickBot="1" x14ac:dyDescent="0.3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1108.6363636363637</v>
      </c>
      <c r="G594" s="42">
        <f t="shared" ref="G594:L594" si="18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43.684272727272727</v>
      </c>
      <c r="H594" s="42">
        <f t="shared" si="182"/>
        <v>37.395454545454541</v>
      </c>
      <c r="I594" s="42">
        <f t="shared" si="182"/>
        <v>152.56272727272727</v>
      </c>
      <c r="J594" s="42">
        <f t="shared" si="182"/>
        <v>1236.5718181818181</v>
      </c>
      <c r="K594" s="42"/>
      <c r="L594" s="42" t="e">
        <f t="shared" ca="1" si="182"/>
        <v>#DIV/0!</v>
      </c>
    </row>
  </sheetData>
  <sheetProtection sheet="1" objects="1" scenarios="1"/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/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7.399999999999999" x14ac:dyDescent="0.25">
      <c r="A2" s="43" t="s">
        <v>6</v>
      </c>
      <c r="C2" s="2"/>
      <c r="G2" s="2" t="s">
        <v>18</v>
      </c>
      <c r="H2" s="73" t="s">
        <v>46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2</v>
      </c>
      <c r="J3" s="56">
        <v>2024</v>
      </c>
      <c r="K3" s="1"/>
    </row>
    <row r="4" spans="1:12" ht="13.8" thickBot="1" x14ac:dyDescent="0.3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46.8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53</v>
      </c>
      <c r="F6" s="58">
        <v>155</v>
      </c>
      <c r="G6" s="59">
        <v>21.97</v>
      </c>
      <c r="H6" s="59">
        <v>9.11</v>
      </c>
      <c r="I6" s="59">
        <v>21.88</v>
      </c>
      <c r="J6" s="59">
        <v>257.32</v>
      </c>
      <c r="K6" s="60" t="s">
        <v>54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46.8" x14ac:dyDescent="0.3">
      <c r="A8" s="25"/>
      <c r="B8" s="16"/>
      <c r="C8" s="11"/>
      <c r="D8" s="7" t="s">
        <v>22</v>
      </c>
      <c r="E8" s="58" t="s">
        <v>50</v>
      </c>
      <c r="F8" s="58">
        <v>180</v>
      </c>
      <c r="G8" s="59">
        <v>0.108</v>
      </c>
      <c r="H8" s="59">
        <v>0</v>
      </c>
      <c r="I8" s="59">
        <v>10.85</v>
      </c>
      <c r="J8" s="59">
        <v>44</v>
      </c>
      <c r="K8" s="58" t="s">
        <v>55</v>
      </c>
      <c r="L8" s="51"/>
    </row>
    <row r="9" spans="1:12" ht="15.6" x14ac:dyDescent="0.3">
      <c r="A9" s="25"/>
      <c r="B9" s="16"/>
      <c r="C9" s="11"/>
      <c r="D9" s="7" t="s">
        <v>23</v>
      </c>
      <c r="E9" s="58" t="s">
        <v>52</v>
      </c>
      <c r="F9" s="58">
        <v>40</v>
      </c>
      <c r="G9" s="59">
        <v>3.08</v>
      </c>
      <c r="H9" s="59">
        <v>0.56000000000000005</v>
      </c>
      <c r="I9" s="59">
        <v>15.08</v>
      </c>
      <c r="J9" s="59">
        <v>94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25.158000000000001</v>
      </c>
      <c r="H13" s="21">
        <f t="shared" si="0"/>
        <v>9.67</v>
      </c>
      <c r="I13" s="21">
        <f t="shared" si="0"/>
        <v>47.809999999999995</v>
      </c>
      <c r="J13" s="21">
        <f t="shared" si="0"/>
        <v>395.32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46.8" x14ac:dyDescent="0.3">
      <c r="A19" s="25"/>
      <c r="B19" s="16"/>
      <c r="C19" s="11"/>
      <c r="D19" s="7" t="s">
        <v>28</v>
      </c>
      <c r="E19" s="58" t="s">
        <v>47</v>
      </c>
      <c r="F19" s="58">
        <v>200</v>
      </c>
      <c r="G19" s="59">
        <v>1.67</v>
      </c>
      <c r="H19" s="59">
        <v>5.0599999999999996</v>
      </c>
      <c r="I19" s="59">
        <v>8.51</v>
      </c>
      <c r="J19" s="59">
        <v>86.26</v>
      </c>
      <c r="K19" s="58" t="s">
        <v>56</v>
      </c>
      <c r="L19" s="51"/>
    </row>
    <row r="20" spans="1:12" ht="46.8" x14ac:dyDescent="0.3">
      <c r="A20" s="25"/>
      <c r="B20" s="16"/>
      <c r="C20" s="11"/>
      <c r="D20" s="7" t="s">
        <v>29</v>
      </c>
      <c r="E20" s="58" t="s">
        <v>48</v>
      </c>
      <c r="F20" s="58">
        <v>90</v>
      </c>
      <c r="G20" s="59">
        <v>8.25</v>
      </c>
      <c r="H20" s="59">
        <v>12.19</v>
      </c>
      <c r="I20" s="59">
        <v>8.5</v>
      </c>
      <c r="J20" s="59">
        <v>176.7</v>
      </c>
      <c r="K20" s="58" t="s">
        <v>57</v>
      </c>
      <c r="L20" s="51"/>
    </row>
    <row r="21" spans="1:12" ht="46.8" x14ac:dyDescent="0.3">
      <c r="A21" s="25"/>
      <c r="B21" s="16"/>
      <c r="C21" s="11"/>
      <c r="D21" s="7" t="s">
        <v>30</v>
      </c>
      <c r="E21" s="58" t="s">
        <v>49</v>
      </c>
      <c r="F21" s="58">
        <v>150</v>
      </c>
      <c r="G21" s="59">
        <v>9.27</v>
      </c>
      <c r="H21" s="59">
        <v>5.33</v>
      </c>
      <c r="I21" s="59">
        <v>36.869999999999997</v>
      </c>
      <c r="J21" s="59">
        <v>231.78</v>
      </c>
      <c r="K21" s="58" t="s">
        <v>58</v>
      </c>
      <c r="L21" s="51"/>
    </row>
    <row r="22" spans="1:12" ht="46.8" x14ac:dyDescent="0.3">
      <c r="A22" s="25"/>
      <c r="B22" s="16"/>
      <c r="C22" s="11"/>
      <c r="D22" s="7" t="s">
        <v>31</v>
      </c>
      <c r="E22" s="58" t="s">
        <v>50</v>
      </c>
      <c r="F22" s="58">
        <v>180</v>
      </c>
      <c r="G22" s="59">
        <v>0.108</v>
      </c>
      <c r="H22" s="59">
        <v>0</v>
      </c>
      <c r="I22" s="59">
        <v>10.85</v>
      </c>
      <c r="J22" s="59">
        <v>44</v>
      </c>
      <c r="K22" s="58" t="s">
        <v>55</v>
      </c>
      <c r="L22" s="51"/>
    </row>
    <row r="23" spans="1:12" ht="15.6" x14ac:dyDescent="0.3">
      <c r="A23" s="25"/>
      <c r="B23" s="16"/>
      <c r="C23" s="11"/>
      <c r="D23" s="7" t="s">
        <v>32</v>
      </c>
      <c r="E23" s="58" t="s">
        <v>51</v>
      </c>
      <c r="F23" s="58">
        <v>50</v>
      </c>
      <c r="G23" s="59">
        <v>3.1</v>
      </c>
      <c r="H23" s="59">
        <v>0.6</v>
      </c>
      <c r="I23" s="59">
        <v>15.1</v>
      </c>
      <c r="J23" s="59">
        <v>130</v>
      </c>
      <c r="K23" s="52"/>
      <c r="L23" s="51"/>
    </row>
    <row r="24" spans="1:12" ht="15.6" x14ac:dyDescent="0.3">
      <c r="A24" s="25"/>
      <c r="B24" s="16"/>
      <c r="C24" s="11"/>
      <c r="D24" s="7" t="s">
        <v>33</v>
      </c>
      <c r="E24" s="58" t="s">
        <v>52</v>
      </c>
      <c r="F24" s="58">
        <v>60</v>
      </c>
      <c r="G24" s="59">
        <v>3.1</v>
      </c>
      <c r="H24" s="59">
        <v>0.7</v>
      </c>
      <c r="I24" s="59">
        <v>15.2</v>
      </c>
      <c r="J24" s="59">
        <v>141</v>
      </c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25.498000000000001</v>
      </c>
      <c r="H27" s="21">
        <f t="shared" si="3"/>
        <v>23.88</v>
      </c>
      <c r="I27" s="21">
        <f t="shared" si="3"/>
        <v>95.029999999999987</v>
      </c>
      <c r="J27" s="21">
        <f t="shared" si="3"/>
        <v>809.74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1105</v>
      </c>
      <c r="G47" s="34">
        <f t="shared" ref="G47:J47" si="7">G13+G17+G27+G32+G39+G46</f>
        <v>50.656000000000006</v>
      </c>
      <c r="H47" s="34">
        <f t="shared" si="7"/>
        <v>33.549999999999997</v>
      </c>
      <c r="I47" s="34">
        <f t="shared" si="7"/>
        <v>142.83999999999997</v>
      </c>
      <c r="J47" s="34">
        <f t="shared" si="7"/>
        <v>1205.06</v>
      </c>
      <c r="K47" s="35"/>
      <c r="L47" s="34">
        <f ca="1">L13+L17+L27+L32+L39+L46</f>
        <v>0</v>
      </c>
    </row>
    <row r="48" spans="1:12" ht="46.8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58">
        <v>155</v>
      </c>
      <c r="G48" s="59">
        <v>4.6900000000000004</v>
      </c>
      <c r="H48" s="59">
        <v>6.09</v>
      </c>
      <c r="I48" s="59">
        <v>23.55</v>
      </c>
      <c r="J48" s="59">
        <v>168.2</v>
      </c>
      <c r="K48" s="58" t="s">
        <v>62</v>
      </c>
      <c r="L48" s="48"/>
    </row>
    <row r="49" spans="1:12" ht="14.4" x14ac:dyDescent="0.3">
      <c r="A49" s="15"/>
      <c r="B49" s="16"/>
      <c r="C49" s="11"/>
      <c r="D49" s="6"/>
      <c r="E49" s="52"/>
      <c r="F49" s="51"/>
      <c r="G49" s="51"/>
      <c r="H49" s="51"/>
      <c r="I49" s="51"/>
      <c r="J49" s="51"/>
      <c r="K49" s="52"/>
      <c r="L49" s="51"/>
    </row>
    <row r="50" spans="1:12" ht="46.8" x14ac:dyDescent="0.3">
      <c r="A50" s="15"/>
      <c r="B50" s="16"/>
      <c r="C50" s="11"/>
      <c r="D50" s="7" t="s">
        <v>22</v>
      </c>
      <c r="E50" s="58" t="s">
        <v>60</v>
      </c>
      <c r="F50" s="58">
        <v>180</v>
      </c>
      <c r="G50" s="59">
        <v>2.52</v>
      </c>
      <c r="H50" s="59">
        <v>2.87</v>
      </c>
      <c r="I50" s="59">
        <v>17.75</v>
      </c>
      <c r="J50" s="59">
        <v>106.93</v>
      </c>
      <c r="K50" s="58" t="s">
        <v>61</v>
      </c>
      <c r="L50" s="51"/>
    </row>
    <row r="51" spans="1:12" ht="15.6" x14ac:dyDescent="0.3">
      <c r="A51" s="15"/>
      <c r="B51" s="16"/>
      <c r="C51" s="11"/>
      <c r="D51" s="7" t="s">
        <v>23</v>
      </c>
      <c r="E51" s="58" t="s">
        <v>52</v>
      </c>
      <c r="F51" s="58">
        <v>40</v>
      </c>
      <c r="G51" s="59">
        <v>3.08</v>
      </c>
      <c r="H51" s="59">
        <v>0.56000000000000005</v>
      </c>
      <c r="I51" s="59">
        <v>15.08</v>
      </c>
      <c r="J51" s="59">
        <v>94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375</v>
      </c>
      <c r="G55" s="21">
        <f t="shared" ref="G55:J55" si="8">SUM(G48:G54)</f>
        <v>10.290000000000001</v>
      </c>
      <c r="H55" s="21">
        <f t="shared" si="8"/>
        <v>9.5200000000000014</v>
      </c>
      <c r="I55" s="21">
        <f t="shared" si="8"/>
        <v>56.379999999999995</v>
      </c>
      <c r="J55" s="21">
        <f t="shared" si="8"/>
        <v>369.13</v>
      </c>
      <c r="K55" s="27"/>
      <c r="L55" s="21">
        <f t="shared" ref="L55:L97" si="9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6" x14ac:dyDescent="0.3">
      <c r="A61" s="15"/>
      <c r="B61" s="16"/>
      <c r="C61" s="11"/>
      <c r="D61" s="7" t="s">
        <v>28</v>
      </c>
      <c r="E61" s="58" t="s">
        <v>63</v>
      </c>
      <c r="F61" s="58">
        <v>200</v>
      </c>
      <c r="G61" s="59">
        <v>1.52</v>
      </c>
      <c r="H61" s="59">
        <v>5.33</v>
      </c>
      <c r="I61" s="59">
        <v>8.65</v>
      </c>
      <c r="J61" s="59">
        <v>88.89</v>
      </c>
      <c r="K61" s="52"/>
      <c r="L61" s="51"/>
    </row>
    <row r="62" spans="1:12" ht="15.6" x14ac:dyDescent="0.3">
      <c r="A62" s="15"/>
      <c r="B62" s="16"/>
      <c r="C62" s="11"/>
      <c r="D62" s="7" t="s">
        <v>29</v>
      </c>
      <c r="E62" s="58" t="s">
        <v>64</v>
      </c>
      <c r="F62" s="58">
        <v>210</v>
      </c>
      <c r="G62" s="59">
        <v>24.33</v>
      </c>
      <c r="H62" s="59">
        <v>20.69</v>
      </c>
      <c r="I62" s="59">
        <v>33.71</v>
      </c>
      <c r="J62" s="59">
        <v>418.37</v>
      </c>
      <c r="K62" s="52"/>
      <c r="L62" s="51"/>
    </row>
    <row r="63" spans="1:12" ht="15.6" x14ac:dyDescent="0.3">
      <c r="A63" s="15"/>
      <c r="B63" s="16"/>
      <c r="C63" s="11"/>
      <c r="D63" s="7" t="s">
        <v>30</v>
      </c>
      <c r="E63" s="58" t="s">
        <v>65</v>
      </c>
      <c r="F63" s="58">
        <v>180</v>
      </c>
      <c r="G63" s="59">
        <v>7.0000000000000007E-2</v>
      </c>
      <c r="H63" s="59">
        <v>0.01</v>
      </c>
      <c r="I63" s="59">
        <v>15.31</v>
      </c>
      <c r="J63" s="59">
        <v>61.62</v>
      </c>
      <c r="K63" s="52"/>
      <c r="L63" s="51"/>
    </row>
    <row r="64" spans="1:12" ht="15.6" x14ac:dyDescent="0.3">
      <c r="A64" s="15"/>
      <c r="B64" s="16"/>
      <c r="C64" s="11"/>
      <c r="D64" s="7" t="s">
        <v>31</v>
      </c>
      <c r="E64" s="58" t="s">
        <v>51</v>
      </c>
      <c r="F64" s="58">
        <v>50</v>
      </c>
      <c r="G64" s="59">
        <v>3.1</v>
      </c>
      <c r="H64" s="59">
        <v>0.6</v>
      </c>
      <c r="I64" s="59">
        <v>15.1</v>
      </c>
      <c r="J64" s="59">
        <v>130</v>
      </c>
      <c r="K64" s="52"/>
      <c r="L64" s="51"/>
    </row>
    <row r="65" spans="1:12" ht="15.6" x14ac:dyDescent="0.3">
      <c r="A65" s="15"/>
      <c r="B65" s="16"/>
      <c r="C65" s="11"/>
      <c r="D65" s="7" t="s">
        <v>32</v>
      </c>
      <c r="E65" s="58" t="s">
        <v>52</v>
      </c>
      <c r="F65" s="58">
        <v>60</v>
      </c>
      <c r="G65" s="59">
        <v>3.1</v>
      </c>
      <c r="H65" s="59">
        <v>0.7</v>
      </c>
      <c r="I65" s="59">
        <v>15.2</v>
      </c>
      <c r="J65" s="59">
        <v>141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:J69" si="12">SUM(G60:G68)</f>
        <v>32.119999999999997</v>
      </c>
      <c r="H69" s="21">
        <f t="shared" si="12"/>
        <v>27.330000000000005</v>
      </c>
      <c r="I69" s="21">
        <f t="shared" si="12"/>
        <v>87.97</v>
      </c>
      <c r="J69" s="21">
        <f t="shared" si="12"/>
        <v>839.88</v>
      </c>
      <c r="K69" s="27"/>
      <c r="L69" s="21">
        <f t="shared" ref="L69" ca="1" si="13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3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1075</v>
      </c>
      <c r="G89" s="34">
        <f t="shared" ref="G89:J89" si="20">G55+G59+G69+G74+G81+G88</f>
        <v>42.41</v>
      </c>
      <c r="H89" s="34">
        <f t="shared" si="20"/>
        <v>36.850000000000009</v>
      </c>
      <c r="I89" s="34">
        <f t="shared" si="20"/>
        <v>144.35</v>
      </c>
      <c r="J89" s="34">
        <f t="shared" si="20"/>
        <v>1209.01</v>
      </c>
      <c r="K89" s="35"/>
      <c r="L89" s="34">
        <f t="shared" ref="L89" ca="1" si="21">L55+L59+L69+L74+L81+L88</f>
        <v>0</v>
      </c>
    </row>
    <row r="90" spans="1:12" ht="15.6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66</v>
      </c>
      <c r="F90" s="58">
        <v>155</v>
      </c>
      <c r="G90" s="59">
        <v>4.96</v>
      </c>
      <c r="H90" s="59">
        <v>6.3</v>
      </c>
      <c r="I90" s="59">
        <v>26.58</v>
      </c>
      <c r="J90" s="59">
        <v>182.65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6" x14ac:dyDescent="0.3">
      <c r="A92" s="25"/>
      <c r="B92" s="16"/>
      <c r="C92" s="11"/>
      <c r="D92" s="7" t="s">
        <v>22</v>
      </c>
      <c r="E92" s="58" t="s">
        <v>50</v>
      </c>
      <c r="F92" s="58">
        <v>180</v>
      </c>
      <c r="G92" s="59">
        <v>0.108</v>
      </c>
      <c r="H92" s="59">
        <v>0</v>
      </c>
      <c r="I92" s="59">
        <v>10.85</v>
      </c>
      <c r="J92" s="59">
        <v>44</v>
      </c>
      <c r="K92" s="52"/>
      <c r="L92" s="51"/>
    </row>
    <row r="93" spans="1:12" ht="15.6" x14ac:dyDescent="0.3">
      <c r="A93" s="25"/>
      <c r="B93" s="16"/>
      <c r="C93" s="11"/>
      <c r="D93" s="7" t="s">
        <v>23</v>
      </c>
      <c r="E93" s="58" t="s">
        <v>52</v>
      </c>
      <c r="F93" s="58">
        <v>40</v>
      </c>
      <c r="G93" s="59">
        <v>3.08</v>
      </c>
      <c r="H93" s="59">
        <v>0.56000000000000005</v>
      </c>
      <c r="I93" s="59">
        <v>15.08</v>
      </c>
      <c r="J93" s="59">
        <v>94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375</v>
      </c>
      <c r="G97" s="21">
        <f t="shared" ref="G97:J97" si="22">SUM(G90:G96)</f>
        <v>8.1479999999999997</v>
      </c>
      <c r="H97" s="21">
        <f t="shared" si="22"/>
        <v>6.8599999999999994</v>
      </c>
      <c r="I97" s="21">
        <f t="shared" si="22"/>
        <v>52.51</v>
      </c>
      <c r="J97" s="21">
        <f t="shared" si="22"/>
        <v>320.64999999999998</v>
      </c>
      <c r="K97" s="27"/>
      <c r="L97" s="21">
        <f t="shared" si="9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6" x14ac:dyDescent="0.3">
      <c r="A103" s="25"/>
      <c r="B103" s="16"/>
      <c r="C103" s="11"/>
      <c r="D103" s="7" t="s">
        <v>28</v>
      </c>
      <c r="E103" s="58" t="s">
        <v>67</v>
      </c>
      <c r="F103" s="58">
        <v>200</v>
      </c>
      <c r="G103" s="59">
        <v>4</v>
      </c>
      <c r="H103" s="59">
        <v>9</v>
      </c>
      <c r="I103" s="59">
        <v>25.9</v>
      </c>
      <c r="J103" s="59">
        <v>119.7</v>
      </c>
      <c r="K103" s="52"/>
      <c r="L103" s="51"/>
    </row>
    <row r="104" spans="1:12" ht="15.6" x14ac:dyDescent="0.3">
      <c r="A104" s="25"/>
      <c r="B104" s="16"/>
      <c r="C104" s="11"/>
      <c r="D104" s="7" t="s">
        <v>29</v>
      </c>
      <c r="E104" s="60" t="s">
        <v>68</v>
      </c>
      <c r="F104" s="60">
        <v>90</v>
      </c>
      <c r="G104" s="61">
        <v>12.43</v>
      </c>
      <c r="H104" s="61">
        <v>2.3199999999999998</v>
      </c>
      <c r="I104" s="61">
        <v>8.15</v>
      </c>
      <c r="J104" s="61">
        <v>103.12</v>
      </c>
      <c r="K104" s="52"/>
      <c r="L104" s="51"/>
    </row>
    <row r="105" spans="1:12" ht="15.6" x14ac:dyDescent="0.3">
      <c r="A105" s="25"/>
      <c r="B105" s="16"/>
      <c r="C105" s="11"/>
      <c r="D105" s="7" t="s">
        <v>30</v>
      </c>
      <c r="E105" s="58" t="s">
        <v>69</v>
      </c>
      <c r="F105" s="58">
        <v>150</v>
      </c>
      <c r="G105" s="59">
        <v>5.52</v>
      </c>
      <c r="H105" s="59">
        <v>5.3</v>
      </c>
      <c r="I105" s="59">
        <v>35.33</v>
      </c>
      <c r="J105" s="59">
        <v>211.1</v>
      </c>
      <c r="K105" s="52"/>
      <c r="L105" s="51"/>
    </row>
    <row r="106" spans="1:12" ht="15.6" x14ac:dyDescent="0.3">
      <c r="A106" s="25"/>
      <c r="B106" s="16"/>
      <c r="C106" s="11"/>
      <c r="D106" s="7" t="s">
        <v>31</v>
      </c>
      <c r="E106" s="58" t="s">
        <v>70</v>
      </c>
      <c r="F106" s="58">
        <v>180</v>
      </c>
      <c r="G106" s="59">
        <v>0.5</v>
      </c>
      <c r="H106" s="59">
        <v>0</v>
      </c>
      <c r="I106" s="59">
        <v>25.13</v>
      </c>
      <c r="J106" s="59">
        <v>103.44</v>
      </c>
      <c r="K106" s="52"/>
      <c r="L106" s="51"/>
    </row>
    <row r="107" spans="1:12" ht="15.6" x14ac:dyDescent="0.3">
      <c r="A107" s="25"/>
      <c r="B107" s="16"/>
      <c r="C107" s="11"/>
      <c r="D107" s="7" t="s">
        <v>32</v>
      </c>
      <c r="E107" s="58" t="s">
        <v>51</v>
      </c>
      <c r="F107" s="58">
        <v>50</v>
      </c>
      <c r="G107" s="59">
        <v>3.1</v>
      </c>
      <c r="H107" s="59">
        <v>0.6</v>
      </c>
      <c r="I107" s="59">
        <v>15.1</v>
      </c>
      <c r="J107" s="59">
        <v>130</v>
      </c>
      <c r="K107" s="52"/>
      <c r="L107" s="51"/>
    </row>
    <row r="108" spans="1:12" ht="15.6" x14ac:dyDescent="0.3">
      <c r="A108" s="25"/>
      <c r="B108" s="16"/>
      <c r="C108" s="11"/>
      <c r="D108" s="7" t="s">
        <v>33</v>
      </c>
      <c r="E108" s="58" t="s">
        <v>52</v>
      </c>
      <c r="F108" s="58">
        <v>60</v>
      </c>
      <c r="G108" s="59">
        <v>3.1</v>
      </c>
      <c r="H108" s="59">
        <v>0.7</v>
      </c>
      <c r="I108" s="59">
        <v>15.2</v>
      </c>
      <c r="J108" s="59">
        <v>141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:J111" si="25">SUM(G102:G110)</f>
        <v>28.650000000000002</v>
      </c>
      <c r="H111" s="21">
        <f t="shared" si="25"/>
        <v>17.920000000000002</v>
      </c>
      <c r="I111" s="21">
        <f t="shared" si="25"/>
        <v>124.80999999999999</v>
      </c>
      <c r="J111" s="21">
        <f t="shared" si="25"/>
        <v>808.3599999999999</v>
      </c>
      <c r="K111" s="27"/>
      <c r="L111" s="21">
        <f t="shared" ref="L111" ca="1" si="2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31">SUM(G124:G129)</f>
        <v>0</v>
      </c>
      <c r="H130" s="21">
        <f t="shared" si="31"/>
        <v>0</v>
      </c>
      <c r="I130" s="21">
        <f t="shared" ref="I130:J130" si="32">SUM(I124:I129)</f>
        <v>0</v>
      </c>
      <c r="J130" s="21">
        <f t="shared" si="32"/>
        <v>0</v>
      </c>
      <c r="K130" s="27"/>
      <c r="L130" s="21">
        <f t="shared" ref="L130" ca="1" si="33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1105</v>
      </c>
      <c r="G131" s="34">
        <f t="shared" ref="G131:J131" si="34">G97+G101+G111+G116+G123+G130</f>
        <v>36.798000000000002</v>
      </c>
      <c r="H131" s="34">
        <f t="shared" si="34"/>
        <v>24.78</v>
      </c>
      <c r="I131" s="34">
        <f t="shared" si="34"/>
        <v>177.32</v>
      </c>
      <c r="J131" s="34">
        <f t="shared" si="34"/>
        <v>1129.0099999999998</v>
      </c>
      <c r="K131" s="35"/>
      <c r="L131" s="34">
        <f t="shared" ref="L131" ca="1" si="35">L97+L101+L111+L116+L123+L130</f>
        <v>0</v>
      </c>
    </row>
    <row r="132" spans="1:12" ht="15.6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71</v>
      </c>
      <c r="F132" s="58">
        <v>200</v>
      </c>
      <c r="G132" s="59">
        <v>5.58</v>
      </c>
      <c r="H132" s="59">
        <v>6.12</v>
      </c>
      <c r="I132" s="59">
        <v>19.73</v>
      </c>
      <c r="J132" s="59">
        <v>156</v>
      </c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6" x14ac:dyDescent="0.3">
      <c r="A134" s="25"/>
      <c r="B134" s="16"/>
      <c r="C134" s="11"/>
      <c r="D134" s="7" t="s">
        <v>22</v>
      </c>
      <c r="E134" s="58" t="s">
        <v>72</v>
      </c>
      <c r="F134" s="58">
        <v>180</v>
      </c>
      <c r="G134" s="59">
        <v>1.23</v>
      </c>
      <c r="H134" s="59">
        <v>0</v>
      </c>
      <c r="I134" s="59">
        <v>26.14</v>
      </c>
      <c r="J134" s="59">
        <v>104.67</v>
      </c>
      <c r="K134" s="52"/>
      <c r="L134" s="51"/>
    </row>
    <row r="135" spans="1:12" ht="15.6" x14ac:dyDescent="0.3">
      <c r="A135" s="25"/>
      <c r="B135" s="16"/>
      <c r="C135" s="11"/>
      <c r="D135" s="7" t="s">
        <v>23</v>
      </c>
      <c r="E135" s="58" t="s">
        <v>52</v>
      </c>
      <c r="F135" s="58">
        <v>40</v>
      </c>
      <c r="G135" s="62">
        <v>3.08</v>
      </c>
      <c r="H135" s="62">
        <v>0.56000000000000005</v>
      </c>
      <c r="I135" s="62">
        <v>15.08</v>
      </c>
      <c r="J135" s="62">
        <v>94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420</v>
      </c>
      <c r="G139" s="21">
        <f t="shared" ref="G139:J139" si="36">SUM(G132:G138)</f>
        <v>9.89</v>
      </c>
      <c r="H139" s="21">
        <f t="shared" si="36"/>
        <v>6.68</v>
      </c>
      <c r="I139" s="21">
        <f t="shared" si="36"/>
        <v>60.95</v>
      </c>
      <c r="J139" s="21">
        <f t="shared" si="36"/>
        <v>354.67</v>
      </c>
      <c r="K139" s="27"/>
      <c r="L139" s="21">
        <f t="shared" ref="L139:L181" si="37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8">SUM(G140:G142)</f>
        <v>0</v>
      </c>
      <c r="H143" s="21">
        <f t="shared" si="38"/>
        <v>0</v>
      </c>
      <c r="I143" s="21">
        <f t="shared" si="38"/>
        <v>0</v>
      </c>
      <c r="J143" s="21">
        <f t="shared" si="38"/>
        <v>0</v>
      </c>
      <c r="K143" s="27"/>
      <c r="L143" s="21">
        <f t="shared" ref="L143" ca="1" si="39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6" x14ac:dyDescent="0.3">
      <c r="A145" s="25"/>
      <c r="B145" s="16"/>
      <c r="C145" s="11"/>
      <c r="D145" s="7" t="s">
        <v>28</v>
      </c>
      <c r="E145" s="58" t="s">
        <v>73</v>
      </c>
      <c r="F145" s="58">
        <v>200</v>
      </c>
      <c r="G145" s="59">
        <v>1.54</v>
      </c>
      <c r="H145" s="59">
        <v>2.2799999999999998</v>
      </c>
      <c r="I145" s="59">
        <v>10.07</v>
      </c>
      <c r="J145" s="59">
        <v>92.19</v>
      </c>
      <c r="K145" s="52"/>
      <c r="L145" s="51"/>
    </row>
    <row r="146" spans="1:12" ht="15.6" x14ac:dyDescent="0.3">
      <c r="A146" s="25"/>
      <c r="B146" s="16"/>
      <c r="C146" s="11"/>
      <c r="D146" s="7" t="s">
        <v>29</v>
      </c>
      <c r="E146" s="60" t="s">
        <v>74</v>
      </c>
      <c r="F146" s="60">
        <v>90</v>
      </c>
      <c r="G146" s="61">
        <v>29.58</v>
      </c>
      <c r="H146" s="61">
        <v>34.26</v>
      </c>
      <c r="I146" s="61">
        <v>2</v>
      </c>
      <c r="J146" s="61">
        <v>434.71</v>
      </c>
      <c r="K146" s="52"/>
      <c r="L146" s="51"/>
    </row>
    <row r="147" spans="1:12" ht="15.6" x14ac:dyDescent="0.3">
      <c r="A147" s="25"/>
      <c r="B147" s="16"/>
      <c r="C147" s="11"/>
      <c r="D147" s="7" t="s">
        <v>30</v>
      </c>
      <c r="E147" s="58" t="s">
        <v>75</v>
      </c>
      <c r="F147" s="58">
        <v>150</v>
      </c>
      <c r="G147" s="59">
        <v>3.89</v>
      </c>
      <c r="H147" s="59">
        <v>5.09</v>
      </c>
      <c r="I147" s="59">
        <v>40.28</v>
      </c>
      <c r="J147" s="59">
        <v>225.18</v>
      </c>
      <c r="K147" s="52"/>
      <c r="L147" s="51"/>
    </row>
    <row r="148" spans="1:12" ht="15.6" x14ac:dyDescent="0.3">
      <c r="A148" s="25"/>
      <c r="B148" s="16"/>
      <c r="C148" s="11"/>
      <c r="D148" s="7" t="s">
        <v>31</v>
      </c>
      <c r="E148" s="58" t="s">
        <v>50</v>
      </c>
      <c r="F148" s="58">
        <v>180</v>
      </c>
      <c r="G148" s="59">
        <v>0.108</v>
      </c>
      <c r="H148" s="59">
        <v>0</v>
      </c>
      <c r="I148" s="59">
        <v>10.85</v>
      </c>
      <c r="J148" s="59">
        <v>44</v>
      </c>
      <c r="K148" s="52"/>
      <c r="L148" s="51"/>
    </row>
    <row r="149" spans="1:12" ht="15.6" x14ac:dyDescent="0.3">
      <c r="A149" s="25"/>
      <c r="B149" s="16"/>
      <c r="C149" s="11"/>
      <c r="D149" s="7" t="s">
        <v>32</v>
      </c>
      <c r="E149" s="58" t="s">
        <v>51</v>
      </c>
      <c r="F149" s="58">
        <v>50</v>
      </c>
      <c r="G149" s="59">
        <v>3.1</v>
      </c>
      <c r="H149" s="59">
        <v>0.6</v>
      </c>
      <c r="I149" s="59">
        <v>15.1</v>
      </c>
      <c r="J149" s="59">
        <v>130</v>
      </c>
      <c r="K149" s="52"/>
      <c r="L149" s="51"/>
    </row>
    <row r="150" spans="1:12" ht="15.6" x14ac:dyDescent="0.3">
      <c r="A150" s="25"/>
      <c r="B150" s="16"/>
      <c r="C150" s="11"/>
      <c r="D150" s="7" t="s">
        <v>33</v>
      </c>
      <c r="E150" s="58" t="s">
        <v>52</v>
      </c>
      <c r="F150" s="58">
        <v>60</v>
      </c>
      <c r="G150" s="59">
        <v>3.1</v>
      </c>
      <c r="H150" s="59">
        <v>0.7</v>
      </c>
      <c r="I150" s="59">
        <v>15.2</v>
      </c>
      <c r="J150" s="59">
        <v>141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:J153" si="40">SUM(G144:G152)</f>
        <v>41.317999999999998</v>
      </c>
      <c r="H153" s="21">
        <f t="shared" si="40"/>
        <v>42.93</v>
      </c>
      <c r="I153" s="21">
        <f t="shared" si="40"/>
        <v>93.5</v>
      </c>
      <c r="J153" s="21">
        <f t="shared" si="40"/>
        <v>1067.08</v>
      </c>
      <c r="K153" s="27"/>
      <c r="L153" s="21">
        <f t="shared" ref="L153" ca="1" si="4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2">SUM(G154:G157)</f>
        <v>0</v>
      </c>
      <c r="H158" s="21">
        <f t="shared" si="42"/>
        <v>0</v>
      </c>
      <c r="I158" s="21">
        <f t="shared" si="42"/>
        <v>0</v>
      </c>
      <c r="J158" s="21">
        <f t="shared" si="42"/>
        <v>0</v>
      </c>
      <c r="K158" s="27"/>
      <c r="L158" s="21">
        <f t="shared" ref="L158" ca="1" si="43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4">SUM(G159:G164)</f>
        <v>0</v>
      </c>
      <c r="H165" s="21">
        <f t="shared" si="44"/>
        <v>0</v>
      </c>
      <c r="I165" s="21">
        <f t="shared" si="44"/>
        <v>0</v>
      </c>
      <c r="J165" s="21">
        <f t="shared" si="44"/>
        <v>0</v>
      </c>
      <c r="K165" s="27"/>
      <c r="L165" s="21">
        <f t="shared" ref="L165" ca="1" si="45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6">SUM(G166:G171)</f>
        <v>0</v>
      </c>
      <c r="H172" s="21">
        <f t="shared" si="46"/>
        <v>0</v>
      </c>
      <c r="I172" s="21">
        <f t="shared" si="46"/>
        <v>0</v>
      </c>
      <c r="J172" s="21">
        <f t="shared" si="46"/>
        <v>0</v>
      </c>
      <c r="K172" s="27"/>
      <c r="L172" s="21">
        <f t="shared" ref="L172" ca="1" si="47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1150</v>
      </c>
      <c r="G173" s="34">
        <f t="shared" ref="G173:J173" si="48">G139+G143+G153+G158+G165+G172</f>
        <v>51.207999999999998</v>
      </c>
      <c r="H173" s="34">
        <f t="shared" si="48"/>
        <v>49.61</v>
      </c>
      <c r="I173" s="34">
        <f t="shared" si="48"/>
        <v>154.44999999999999</v>
      </c>
      <c r="J173" s="34">
        <f t="shared" si="48"/>
        <v>1421.75</v>
      </c>
      <c r="K173" s="35"/>
      <c r="L173" s="34">
        <f t="shared" ref="L173" ca="1" si="49">L139+L143+L153+L158+L165+L172</f>
        <v>0</v>
      </c>
    </row>
    <row r="174" spans="1:12" ht="15.6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76</v>
      </c>
      <c r="F174" s="58">
        <v>155</v>
      </c>
      <c r="G174" s="59">
        <v>6.02</v>
      </c>
      <c r="H174" s="59">
        <v>6.22</v>
      </c>
      <c r="I174" s="59">
        <v>26.6</v>
      </c>
      <c r="J174" s="59">
        <v>186.49</v>
      </c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6" x14ac:dyDescent="0.3">
      <c r="A176" s="25"/>
      <c r="B176" s="16"/>
      <c r="C176" s="11"/>
      <c r="D176" s="7" t="s">
        <v>22</v>
      </c>
      <c r="E176" s="58" t="s">
        <v>50</v>
      </c>
      <c r="F176" s="58">
        <v>180</v>
      </c>
      <c r="G176" s="59">
        <v>0.108</v>
      </c>
      <c r="H176" s="59">
        <v>0</v>
      </c>
      <c r="I176" s="59">
        <v>10.85</v>
      </c>
      <c r="J176" s="59">
        <v>44</v>
      </c>
      <c r="K176" s="52"/>
      <c r="L176" s="51"/>
    </row>
    <row r="177" spans="1:12" ht="15.6" x14ac:dyDescent="0.3">
      <c r="A177" s="25"/>
      <c r="B177" s="16"/>
      <c r="C177" s="11"/>
      <c r="D177" s="7" t="s">
        <v>23</v>
      </c>
      <c r="E177" s="58" t="s">
        <v>52</v>
      </c>
      <c r="F177" s="58">
        <v>40</v>
      </c>
      <c r="G177" s="59">
        <v>3.08</v>
      </c>
      <c r="H177" s="59">
        <v>0.56000000000000005</v>
      </c>
      <c r="I177" s="59">
        <v>15.08</v>
      </c>
      <c r="J177" s="59">
        <v>94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375</v>
      </c>
      <c r="G181" s="21">
        <f t="shared" ref="G181:J181" si="50">SUM(G174:G180)</f>
        <v>9.2079999999999984</v>
      </c>
      <c r="H181" s="21">
        <f t="shared" si="50"/>
        <v>6.7799999999999994</v>
      </c>
      <c r="I181" s="21">
        <f t="shared" si="50"/>
        <v>52.53</v>
      </c>
      <c r="J181" s="21">
        <f t="shared" si="50"/>
        <v>324.49</v>
      </c>
      <c r="K181" s="27"/>
      <c r="L181" s="21">
        <f t="shared" si="37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1">SUM(G182:G184)</f>
        <v>0</v>
      </c>
      <c r="H185" s="21">
        <f t="shared" si="51"/>
        <v>0</v>
      </c>
      <c r="I185" s="21">
        <f t="shared" si="51"/>
        <v>0</v>
      </c>
      <c r="J185" s="21">
        <f t="shared" si="51"/>
        <v>0</v>
      </c>
      <c r="K185" s="27"/>
      <c r="L185" s="21">
        <f t="shared" ref="L185" ca="1" si="52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.6" x14ac:dyDescent="0.3">
      <c r="A187" s="25"/>
      <c r="B187" s="16"/>
      <c r="C187" s="11"/>
      <c r="D187" s="7" t="s">
        <v>28</v>
      </c>
      <c r="E187" s="58" t="s">
        <v>77</v>
      </c>
      <c r="F187" s="58">
        <v>200</v>
      </c>
      <c r="G187" s="59">
        <v>2.2599999999999998</v>
      </c>
      <c r="H187" s="59">
        <v>2.29</v>
      </c>
      <c r="I187" s="59">
        <v>17.41</v>
      </c>
      <c r="J187" s="59">
        <v>99.27</v>
      </c>
      <c r="K187" s="52"/>
      <c r="L187" s="51"/>
    </row>
    <row r="188" spans="1:12" ht="15.6" x14ac:dyDescent="0.3">
      <c r="A188" s="25"/>
      <c r="B188" s="16"/>
      <c r="C188" s="11"/>
      <c r="D188" s="7" t="s">
        <v>29</v>
      </c>
      <c r="E188" s="58" t="s">
        <v>78</v>
      </c>
      <c r="F188" s="58">
        <v>90</v>
      </c>
      <c r="G188" s="59">
        <v>7.94</v>
      </c>
      <c r="H188" s="59">
        <v>19.25</v>
      </c>
      <c r="I188" s="59">
        <v>1.31</v>
      </c>
      <c r="J188" s="59">
        <v>215.66</v>
      </c>
      <c r="K188" s="52"/>
      <c r="L188" s="51"/>
    </row>
    <row r="189" spans="1:12" ht="31.2" x14ac:dyDescent="0.3">
      <c r="A189" s="25"/>
      <c r="B189" s="16"/>
      <c r="C189" s="11"/>
      <c r="D189" s="7" t="s">
        <v>30</v>
      </c>
      <c r="E189" s="58" t="s">
        <v>79</v>
      </c>
      <c r="F189" s="58">
        <v>200</v>
      </c>
      <c r="G189" s="59">
        <v>3.6</v>
      </c>
      <c r="H189" s="59">
        <v>5.47</v>
      </c>
      <c r="I189" s="59">
        <v>21.79</v>
      </c>
      <c r="J189" s="59">
        <v>145.96</v>
      </c>
      <c r="K189" s="52"/>
      <c r="L189" s="51"/>
    </row>
    <row r="190" spans="1:12" ht="15.6" x14ac:dyDescent="0.3">
      <c r="A190" s="25"/>
      <c r="B190" s="16"/>
      <c r="C190" s="11"/>
      <c r="D190" s="7" t="s">
        <v>31</v>
      </c>
      <c r="E190" s="58" t="s">
        <v>80</v>
      </c>
      <c r="F190" s="58">
        <v>180</v>
      </c>
      <c r="G190" s="59">
        <v>0.23</v>
      </c>
      <c r="H190" s="59">
        <v>0.23</v>
      </c>
      <c r="I190" s="59">
        <v>22.84</v>
      </c>
      <c r="J190" s="59">
        <v>93.75</v>
      </c>
      <c r="K190" s="52"/>
      <c r="L190" s="51"/>
    </row>
    <row r="191" spans="1:12" ht="15.6" x14ac:dyDescent="0.3">
      <c r="A191" s="25"/>
      <c r="B191" s="16"/>
      <c r="C191" s="11"/>
      <c r="D191" s="7" t="s">
        <v>32</v>
      </c>
      <c r="E191" s="58" t="s">
        <v>51</v>
      </c>
      <c r="F191" s="58">
        <v>40</v>
      </c>
      <c r="G191" s="59">
        <v>3.1</v>
      </c>
      <c r="H191" s="59">
        <v>0.6</v>
      </c>
      <c r="I191" s="59">
        <v>15.1</v>
      </c>
      <c r="J191" s="59">
        <v>94</v>
      </c>
      <c r="K191" s="52"/>
      <c r="L191" s="51"/>
    </row>
    <row r="192" spans="1:12" ht="15.6" x14ac:dyDescent="0.3">
      <c r="A192" s="25"/>
      <c r="B192" s="16"/>
      <c r="C192" s="11"/>
      <c r="D192" s="7" t="s">
        <v>33</v>
      </c>
      <c r="E192" s="58" t="s">
        <v>52</v>
      </c>
      <c r="F192" s="58">
        <v>40</v>
      </c>
      <c r="G192" s="59">
        <v>3.1</v>
      </c>
      <c r="H192" s="59">
        <v>0.7</v>
      </c>
      <c r="I192" s="59">
        <v>15.2</v>
      </c>
      <c r="J192" s="59">
        <v>81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:J195" si="53">SUM(G186:G194)</f>
        <v>20.23</v>
      </c>
      <c r="H195" s="21">
        <f t="shared" si="53"/>
        <v>28.54</v>
      </c>
      <c r="I195" s="21">
        <f t="shared" si="53"/>
        <v>93.649999999999991</v>
      </c>
      <c r="J195" s="21">
        <f t="shared" si="53"/>
        <v>729.64</v>
      </c>
      <c r="K195" s="27"/>
      <c r="L195" s="21">
        <f t="shared" ref="L195" ca="1" si="54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5">SUM(G196:G199)</f>
        <v>0</v>
      </c>
      <c r="H200" s="21">
        <f t="shared" si="55"/>
        <v>0</v>
      </c>
      <c r="I200" s="21">
        <f t="shared" si="55"/>
        <v>0</v>
      </c>
      <c r="J200" s="21">
        <f t="shared" si="55"/>
        <v>0</v>
      </c>
      <c r="K200" s="27"/>
      <c r="L200" s="21">
        <f t="shared" ref="L200" ca="1" si="56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7">SUM(G201:G206)</f>
        <v>0</v>
      </c>
      <c r="H207" s="21">
        <f t="shared" si="57"/>
        <v>0</v>
      </c>
      <c r="I207" s="21">
        <f t="shared" si="57"/>
        <v>0</v>
      </c>
      <c r="J207" s="21">
        <f t="shared" si="57"/>
        <v>0</v>
      </c>
      <c r="K207" s="27"/>
      <c r="L207" s="21">
        <f t="shared" ref="L207" ca="1" si="58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59">SUM(G208:G213)</f>
        <v>0</v>
      </c>
      <c r="H214" s="21">
        <f t="shared" si="59"/>
        <v>0</v>
      </c>
      <c r="I214" s="21">
        <f t="shared" si="59"/>
        <v>0</v>
      </c>
      <c r="J214" s="21">
        <f t="shared" si="59"/>
        <v>0</v>
      </c>
      <c r="K214" s="27"/>
      <c r="L214" s="21">
        <f t="shared" ref="L214" ca="1" si="60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1125</v>
      </c>
      <c r="G215" s="34">
        <f t="shared" ref="G215:J215" si="61">G181+G185+G195+G200+G207+G214</f>
        <v>29.437999999999999</v>
      </c>
      <c r="H215" s="34">
        <f t="shared" si="61"/>
        <v>35.32</v>
      </c>
      <c r="I215" s="34">
        <f t="shared" si="61"/>
        <v>146.18</v>
      </c>
      <c r="J215" s="34">
        <f t="shared" si="61"/>
        <v>1054.1300000000001</v>
      </c>
      <c r="K215" s="35"/>
      <c r="L215" s="34">
        <f t="shared" ref="L215" ca="1" si="62">L181+L185+L195+L200+L207+L214</f>
        <v>0</v>
      </c>
    </row>
    <row r="216" spans="1:12" ht="15.6" x14ac:dyDescent="0.3">
      <c r="A216" s="22">
        <v>1</v>
      </c>
      <c r="B216" s="23">
        <v>6</v>
      </c>
      <c r="C216" s="24" t="s">
        <v>20</v>
      </c>
      <c r="D216" s="5" t="s">
        <v>21</v>
      </c>
      <c r="E216" s="58" t="s">
        <v>81</v>
      </c>
      <c r="F216" s="58">
        <v>155</v>
      </c>
      <c r="G216" s="59">
        <v>3.9</v>
      </c>
      <c r="H216" s="59">
        <v>4.97</v>
      </c>
      <c r="I216" s="59">
        <v>24.7</v>
      </c>
      <c r="J216" s="59">
        <v>159.19999999999999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6" x14ac:dyDescent="0.3">
      <c r="A218" s="25"/>
      <c r="B218" s="16"/>
      <c r="C218" s="11"/>
      <c r="D218" s="7" t="s">
        <v>22</v>
      </c>
      <c r="E218" s="58" t="s">
        <v>82</v>
      </c>
      <c r="F218" s="58">
        <v>180</v>
      </c>
      <c r="G218" s="59">
        <v>3.39</v>
      </c>
      <c r="H218" s="59">
        <v>3.54</v>
      </c>
      <c r="I218" s="59">
        <v>23.38</v>
      </c>
      <c r="J218" s="63">
        <v>138.66</v>
      </c>
      <c r="K218" s="52"/>
      <c r="L218" s="51"/>
    </row>
    <row r="219" spans="1:12" ht="15.6" x14ac:dyDescent="0.3">
      <c r="A219" s="25"/>
      <c r="B219" s="16"/>
      <c r="C219" s="11"/>
      <c r="D219" s="7" t="s">
        <v>23</v>
      </c>
      <c r="E219" s="58" t="s">
        <v>52</v>
      </c>
      <c r="F219" s="58">
        <v>40</v>
      </c>
      <c r="G219" s="59">
        <v>3.08</v>
      </c>
      <c r="H219" s="59">
        <v>0.56000000000000005</v>
      </c>
      <c r="I219" s="59">
        <v>15.08</v>
      </c>
      <c r="J219" s="59">
        <v>94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375</v>
      </c>
      <c r="G223" s="21">
        <f t="shared" ref="G223:J223" si="63">SUM(G216:G222)</f>
        <v>10.370000000000001</v>
      </c>
      <c r="H223" s="21">
        <f t="shared" si="63"/>
        <v>9.07</v>
      </c>
      <c r="I223" s="21">
        <f t="shared" si="63"/>
        <v>63.16</v>
      </c>
      <c r="J223" s="21">
        <f t="shared" si="63"/>
        <v>391.86</v>
      </c>
      <c r="K223" s="27"/>
      <c r="L223" s="21">
        <f t="shared" ref="L223:L265" si="64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5">SUM(G224:G226)</f>
        <v>0</v>
      </c>
      <c r="H227" s="21">
        <f t="shared" si="65"/>
        <v>0</v>
      </c>
      <c r="I227" s="21">
        <f t="shared" si="65"/>
        <v>0</v>
      </c>
      <c r="J227" s="21">
        <f t="shared" si="65"/>
        <v>0</v>
      </c>
      <c r="K227" s="27"/>
      <c r="L227" s="21">
        <f t="shared" ref="L227" ca="1" si="66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6" x14ac:dyDescent="0.3">
      <c r="A229" s="25"/>
      <c r="B229" s="16"/>
      <c r="C229" s="11"/>
      <c r="D229" s="7" t="s">
        <v>28</v>
      </c>
      <c r="E229" s="58" t="s">
        <v>63</v>
      </c>
      <c r="F229" s="58">
        <v>200</v>
      </c>
      <c r="G229" s="59">
        <v>1.52</v>
      </c>
      <c r="H229" s="59">
        <v>5.33</v>
      </c>
      <c r="I229" s="59">
        <v>8.65</v>
      </c>
      <c r="J229" s="59">
        <v>88.89</v>
      </c>
      <c r="K229" s="52"/>
      <c r="L229" s="51"/>
    </row>
    <row r="230" spans="1:12" ht="15.6" x14ac:dyDescent="0.3">
      <c r="A230" s="25"/>
      <c r="B230" s="16"/>
      <c r="C230" s="11"/>
      <c r="D230" s="7" t="s">
        <v>29</v>
      </c>
      <c r="E230" s="58" t="s">
        <v>83</v>
      </c>
      <c r="F230" s="58">
        <v>90</v>
      </c>
      <c r="G230" s="59">
        <v>25.94</v>
      </c>
      <c r="H230" s="59">
        <v>31.29</v>
      </c>
      <c r="I230" s="59">
        <v>4.09</v>
      </c>
      <c r="J230" s="59">
        <v>401.72</v>
      </c>
      <c r="K230" s="52"/>
      <c r="L230" s="51"/>
    </row>
    <row r="231" spans="1:12" ht="15.6" x14ac:dyDescent="0.3">
      <c r="A231" s="25"/>
      <c r="B231" s="16"/>
      <c r="C231" s="11"/>
      <c r="D231" s="7" t="s">
        <v>30</v>
      </c>
      <c r="E231" s="58" t="s">
        <v>69</v>
      </c>
      <c r="F231" s="58">
        <v>150</v>
      </c>
      <c r="G231" s="59">
        <v>5.52</v>
      </c>
      <c r="H231" s="59">
        <v>5.3</v>
      </c>
      <c r="I231" s="59">
        <v>35.33</v>
      </c>
      <c r="J231" s="59">
        <v>211.1</v>
      </c>
      <c r="K231" s="52"/>
      <c r="L231" s="51"/>
    </row>
    <row r="232" spans="1:12" ht="15.6" x14ac:dyDescent="0.3">
      <c r="A232" s="25"/>
      <c r="B232" s="16"/>
      <c r="C232" s="11"/>
      <c r="D232" s="7" t="s">
        <v>31</v>
      </c>
      <c r="E232" s="58" t="s">
        <v>50</v>
      </c>
      <c r="F232" s="58">
        <v>180</v>
      </c>
      <c r="G232" s="59">
        <v>0.108</v>
      </c>
      <c r="H232" s="59">
        <v>0</v>
      </c>
      <c r="I232" s="59">
        <v>10.85</v>
      </c>
      <c r="J232" s="59">
        <v>44</v>
      </c>
      <c r="K232" s="52"/>
      <c r="L232" s="51"/>
    </row>
    <row r="233" spans="1:12" ht="15.6" x14ac:dyDescent="0.3">
      <c r="A233" s="25"/>
      <c r="B233" s="16"/>
      <c r="C233" s="11"/>
      <c r="D233" s="7" t="s">
        <v>32</v>
      </c>
      <c r="E233" s="58" t="s">
        <v>51</v>
      </c>
      <c r="F233" s="58">
        <v>50</v>
      </c>
      <c r="G233" s="59">
        <v>3.1</v>
      </c>
      <c r="H233" s="59">
        <v>0.6</v>
      </c>
      <c r="I233" s="59">
        <v>15.1</v>
      </c>
      <c r="J233" s="59">
        <v>130</v>
      </c>
      <c r="K233" s="52"/>
      <c r="L233" s="51"/>
    </row>
    <row r="234" spans="1:12" ht="15.6" x14ac:dyDescent="0.3">
      <c r="A234" s="25"/>
      <c r="B234" s="16"/>
      <c r="C234" s="11"/>
      <c r="D234" s="7" t="s">
        <v>33</v>
      </c>
      <c r="E234" s="58" t="s">
        <v>52</v>
      </c>
      <c r="F234" s="58">
        <v>60</v>
      </c>
      <c r="G234" s="59">
        <v>3.1</v>
      </c>
      <c r="H234" s="59">
        <v>0.7</v>
      </c>
      <c r="I234" s="59">
        <v>15.2</v>
      </c>
      <c r="J234" s="59">
        <v>141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:J237" si="67">SUM(G228:G236)</f>
        <v>39.288000000000004</v>
      </c>
      <c r="H237" s="21">
        <f t="shared" si="67"/>
        <v>43.22</v>
      </c>
      <c r="I237" s="21">
        <f t="shared" si="67"/>
        <v>89.22</v>
      </c>
      <c r="J237" s="21">
        <f t="shared" si="67"/>
        <v>1016.71</v>
      </c>
      <c r="K237" s="27"/>
      <c r="L237" s="21">
        <f t="shared" ref="L237" ca="1" si="68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69">SUM(G238:G241)</f>
        <v>0</v>
      </c>
      <c r="H242" s="21">
        <f t="shared" si="69"/>
        <v>0</v>
      </c>
      <c r="I242" s="21">
        <f t="shared" si="69"/>
        <v>0</v>
      </c>
      <c r="J242" s="21">
        <f t="shared" si="69"/>
        <v>0</v>
      </c>
      <c r="K242" s="27"/>
      <c r="L242" s="21">
        <f t="shared" ref="L242" ca="1" si="70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1">SUM(G243:G248)</f>
        <v>0</v>
      </c>
      <c r="H249" s="21">
        <f t="shared" si="71"/>
        <v>0</v>
      </c>
      <c r="I249" s="21">
        <f t="shared" si="71"/>
        <v>0</v>
      </c>
      <c r="J249" s="21">
        <f t="shared" si="71"/>
        <v>0</v>
      </c>
      <c r="K249" s="27"/>
      <c r="L249" s="21">
        <f t="shared" ref="L249" ca="1" si="72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3">SUM(G250:G255)</f>
        <v>0</v>
      </c>
      <c r="H256" s="21">
        <f t="shared" si="73"/>
        <v>0</v>
      </c>
      <c r="I256" s="21">
        <f t="shared" si="73"/>
        <v>0</v>
      </c>
      <c r="J256" s="21">
        <f t="shared" si="73"/>
        <v>0</v>
      </c>
      <c r="K256" s="27"/>
      <c r="L256" s="21">
        <f t="shared" ref="L256" ca="1" si="74">SUM(L250:L258)</f>
        <v>0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1105</v>
      </c>
      <c r="G257" s="34">
        <f t="shared" ref="G257:J257" si="75">G223+G227+G237+G242+G249+G256</f>
        <v>49.658000000000001</v>
      </c>
      <c r="H257" s="34">
        <f t="shared" si="75"/>
        <v>52.29</v>
      </c>
      <c r="I257" s="34">
        <f t="shared" si="75"/>
        <v>152.38</v>
      </c>
      <c r="J257" s="34">
        <f t="shared" si="75"/>
        <v>1408.5700000000002</v>
      </c>
      <c r="K257" s="35"/>
      <c r="L257" s="34">
        <f t="shared" ref="L257" ca="1" si="76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65"/>
      <c r="F258" s="65"/>
      <c r="G258" s="65"/>
      <c r="H258" s="65"/>
      <c r="I258" s="65"/>
      <c r="J258" s="65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65"/>
      <c r="F260" s="65"/>
      <c r="G260" s="65"/>
      <c r="H260" s="65"/>
      <c r="I260" s="65"/>
      <c r="J260" s="65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65"/>
      <c r="F261" s="65"/>
      <c r="G261" s="65"/>
      <c r="H261" s="65"/>
      <c r="I261" s="65"/>
      <c r="J261" s="65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7">SUM(G258:G264)</f>
        <v>0</v>
      </c>
      <c r="H265" s="21">
        <f t="shared" si="77"/>
        <v>0</v>
      </c>
      <c r="I265" s="21">
        <f t="shared" si="77"/>
        <v>0</v>
      </c>
      <c r="J265" s="21">
        <f t="shared" si="77"/>
        <v>0</v>
      </c>
      <c r="K265" s="27"/>
      <c r="L265" s="21">
        <f t="shared" si="64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8">SUM(G266:G268)</f>
        <v>0</v>
      </c>
      <c r="H269" s="21">
        <f t="shared" si="78"/>
        <v>0</v>
      </c>
      <c r="I269" s="21">
        <f t="shared" si="78"/>
        <v>0</v>
      </c>
      <c r="J269" s="21">
        <f t="shared" si="78"/>
        <v>0</v>
      </c>
      <c r="K269" s="27"/>
      <c r="L269" s="21">
        <f t="shared" ref="L269" ca="1" si="7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65"/>
      <c r="F271" s="65"/>
      <c r="G271" s="65"/>
      <c r="H271" s="65"/>
      <c r="I271" s="65"/>
      <c r="J271" s="65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65"/>
      <c r="F272" s="65"/>
      <c r="G272" s="65"/>
      <c r="H272" s="65"/>
      <c r="I272" s="65"/>
      <c r="J272" s="65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65"/>
      <c r="F273" s="65"/>
      <c r="G273" s="65"/>
      <c r="H273" s="65"/>
      <c r="I273" s="65"/>
      <c r="J273" s="65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65"/>
      <c r="F274" s="65"/>
      <c r="G274" s="65"/>
      <c r="H274" s="65"/>
      <c r="I274" s="65"/>
      <c r="J274" s="65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65"/>
      <c r="F275" s="65"/>
      <c r="G275" s="65"/>
      <c r="H275" s="65"/>
      <c r="I275" s="65"/>
      <c r="J275" s="65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65"/>
      <c r="F276" s="65"/>
      <c r="G276" s="65"/>
      <c r="H276" s="65"/>
      <c r="I276" s="65"/>
      <c r="J276" s="65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80">SUM(G270:G278)</f>
        <v>0</v>
      </c>
      <c r="H279" s="21">
        <f t="shared" si="80"/>
        <v>0</v>
      </c>
      <c r="I279" s="21">
        <f t="shared" si="80"/>
        <v>0</v>
      </c>
      <c r="J279" s="21">
        <f t="shared" si="80"/>
        <v>0</v>
      </c>
      <c r="K279" s="27"/>
      <c r="L279" s="21">
        <f t="shared" ref="L279" ca="1" si="81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2">SUM(G280:G283)</f>
        <v>0</v>
      </c>
      <c r="H284" s="21">
        <f t="shared" si="82"/>
        <v>0</v>
      </c>
      <c r="I284" s="21">
        <f t="shared" si="82"/>
        <v>0</v>
      </c>
      <c r="J284" s="21">
        <f t="shared" si="82"/>
        <v>0</v>
      </c>
      <c r="K284" s="27"/>
      <c r="L284" s="21">
        <f t="shared" ref="L284" ca="1" si="83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4">SUM(G285:G290)</f>
        <v>0</v>
      </c>
      <c r="H291" s="21">
        <f t="shared" si="84"/>
        <v>0</v>
      </c>
      <c r="I291" s="21">
        <f t="shared" si="84"/>
        <v>0</v>
      </c>
      <c r="J291" s="21">
        <f t="shared" si="84"/>
        <v>0</v>
      </c>
      <c r="K291" s="27"/>
      <c r="L291" s="21">
        <f t="shared" ref="L291" ca="1" si="85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6">SUM(G292:G297)</f>
        <v>0</v>
      </c>
      <c r="H298" s="21">
        <f t="shared" si="86"/>
        <v>0</v>
      </c>
      <c r="I298" s="21">
        <f t="shared" si="86"/>
        <v>0</v>
      </c>
      <c r="J298" s="21">
        <f t="shared" si="86"/>
        <v>0</v>
      </c>
      <c r="K298" s="27"/>
      <c r="L298" s="21">
        <f t="shared" ref="L298" ca="1" si="87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:J299" si="88">G265+G269+G279+G284+G291+G298</f>
        <v>0</v>
      </c>
      <c r="H299" s="34">
        <f t="shared" si="88"/>
        <v>0</v>
      </c>
      <c r="I299" s="34">
        <f t="shared" si="88"/>
        <v>0</v>
      </c>
      <c r="J299" s="34">
        <f t="shared" si="88"/>
        <v>0</v>
      </c>
      <c r="K299" s="35"/>
      <c r="L299" s="34">
        <f t="shared" ref="L299" ca="1" si="89">L265+L269+L279+L284+L291+L298</f>
        <v>0</v>
      </c>
    </row>
    <row r="300" spans="1:12" ht="15.6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81</v>
      </c>
      <c r="F300" s="58">
        <v>155</v>
      </c>
      <c r="G300" s="59">
        <v>3.9</v>
      </c>
      <c r="H300" s="59">
        <v>4.97</v>
      </c>
      <c r="I300" s="59">
        <v>24.7</v>
      </c>
      <c r="J300" s="59">
        <v>159.19999999999999</v>
      </c>
      <c r="K300" s="49"/>
      <c r="L300" s="48"/>
    </row>
    <row r="301" spans="1:12" ht="14.4" x14ac:dyDescent="0.3">
      <c r="A301" s="25"/>
      <c r="B301" s="16"/>
      <c r="C301" s="11"/>
      <c r="D301" s="6"/>
      <c r="E301" s="52"/>
      <c r="F301" s="52"/>
      <c r="G301" s="52"/>
      <c r="H301" s="52"/>
      <c r="I301" s="52"/>
      <c r="J301" s="52"/>
      <c r="K301" s="52"/>
      <c r="L301" s="51"/>
    </row>
    <row r="302" spans="1:12" ht="15.6" x14ac:dyDescent="0.3">
      <c r="A302" s="25"/>
      <c r="B302" s="16"/>
      <c r="C302" s="11"/>
      <c r="D302" s="7" t="s">
        <v>22</v>
      </c>
      <c r="E302" s="58" t="s">
        <v>82</v>
      </c>
      <c r="F302" s="58">
        <v>180</v>
      </c>
      <c r="G302" s="59">
        <v>3.39</v>
      </c>
      <c r="H302" s="59">
        <v>3.54</v>
      </c>
      <c r="I302" s="59">
        <v>23.38</v>
      </c>
      <c r="J302" s="63">
        <v>138.66</v>
      </c>
      <c r="K302" s="52"/>
      <c r="L302" s="51"/>
    </row>
    <row r="303" spans="1:12" ht="15.6" x14ac:dyDescent="0.3">
      <c r="A303" s="25"/>
      <c r="B303" s="16"/>
      <c r="C303" s="11"/>
      <c r="D303" s="7" t="s">
        <v>23</v>
      </c>
      <c r="E303" s="58" t="s">
        <v>52</v>
      </c>
      <c r="F303" s="58">
        <v>40</v>
      </c>
      <c r="G303" s="59">
        <v>3.08</v>
      </c>
      <c r="H303" s="59">
        <v>0.56000000000000005</v>
      </c>
      <c r="I303" s="59">
        <v>15.08</v>
      </c>
      <c r="J303" s="59">
        <v>94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375</v>
      </c>
      <c r="G307" s="21">
        <f t="shared" ref="G307:J307" si="90">SUM(G300:G306)</f>
        <v>10.370000000000001</v>
      </c>
      <c r="H307" s="21">
        <f t="shared" si="90"/>
        <v>9.07</v>
      </c>
      <c r="I307" s="21">
        <f t="shared" si="90"/>
        <v>63.16</v>
      </c>
      <c r="J307" s="21">
        <f t="shared" si="90"/>
        <v>391.86</v>
      </c>
      <c r="K307" s="27"/>
      <c r="L307" s="21">
        <f t="shared" ref="L307:L349" si="91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2">SUM(G308:G310)</f>
        <v>0</v>
      </c>
      <c r="H311" s="21">
        <f t="shared" si="92"/>
        <v>0</v>
      </c>
      <c r="I311" s="21">
        <f t="shared" si="92"/>
        <v>0</v>
      </c>
      <c r="J311" s="21">
        <f t="shared" si="92"/>
        <v>0</v>
      </c>
      <c r="K311" s="27"/>
      <c r="L311" s="21">
        <f t="shared" ref="L311" ca="1" si="93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6" x14ac:dyDescent="0.3">
      <c r="A313" s="25"/>
      <c r="B313" s="16"/>
      <c r="C313" s="11"/>
      <c r="D313" s="7" t="s">
        <v>28</v>
      </c>
      <c r="E313" s="58" t="s">
        <v>63</v>
      </c>
      <c r="F313" s="58">
        <v>200</v>
      </c>
      <c r="G313" s="59">
        <v>1.52</v>
      </c>
      <c r="H313" s="59">
        <v>5.33</v>
      </c>
      <c r="I313" s="59">
        <v>8.65</v>
      </c>
      <c r="J313" s="59">
        <v>88.89</v>
      </c>
      <c r="K313" s="52"/>
      <c r="L313" s="51"/>
    </row>
    <row r="314" spans="1:12" ht="15.6" x14ac:dyDescent="0.3">
      <c r="A314" s="25"/>
      <c r="B314" s="16"/>
      <c r="C314" s="11"/>
      <c r="D314" s="7" t="s">
        <v>29</v>
      </c>
      <c r="E314" s="58" t="s">
        <v>83</v>
      </c>
      <c r="F314" s="58">
        <v>90</v>
      </c>
      <c r="G314" s="59">
        <v>25.94</v>
      </c>
      <c r="H314" s="59">
        <v>31.29</v>
      </c>
      <c r="I314" s="59">
        <v>4.09</v>
      </c>
      <c r="J314" s="59">
        <v>401.72</v>
      </c>
      <c r="K314" s="52"/>
      <c r="L314" s="51"/>
    </row>
    <row r="315" spans="1:12" ht="15.6" x14ac:dyDescent="0.3">
      <c r="A315" s="25"/>
      <c r="B315" s="16"/>
      <c r="C315" s="11"/>
      <c r="D315" s="7" t="s">
        <v>30</v>
      </c>
      <c r="E315" s="58" t="s">
        <v>69</v>
      </c>
      <c r="F315" s="58">
        <v>150</v>
      </c>
      <c r="G315" s="59">
        <v>5.52</v>
      </c>
      <c r="H315" s="59">
        <v>5.3</v>
      </c>
      <c r="I315" s="59">
        <v>35.33</v>
      </c>
      <c r="J315" s="59">
        <v>211.1</v>
      </c>
      <c r="K315" s="52"/>
      <c r="L315" s="51"/>
    </row>
    <row r="316" spans="1:12" ht="15.6" x14ac:dyDescent="0.3">
      <c r="A316" s="25"/>
      <c r="B316" s="16"/>
      <c r="C316" s="11"/>
      <c r="D316" s="7" t="s">
        <v>31</v>
      </c>
      <c r="E316" s="58" t="s">
        <v>50</v>
      </c>
      <c r="F316" s="58">
        <v>180</v>
      </c>
      <c r="G316" s="59">
        <v>0.108</v>
      </c>
      <c r="H316" s="59">
        <v>0</v>
      </c>
      <c r="I316" s="59">
        <v>10.85</v>
      </c>
      <c r="J316" s="59">
        <v>44</v>
      </c>
      <c r="K316" s="52"/>
      <c r="L316" s="51"/>
    </row>
    <row r="317" spans="1:12" ht="15.6" x14ac:dyDescent="0.3">
      <c r="A317" s="25"/>
      <c r="B317" s="16"/>
      <c r="C317" s="11"/>
      <c r="D317" s="7" t="s">
        <v>32</v>
      </c>
      <c r="E317" s="58" t="s">
        <v>51</v>
      </c>
      <c r="F317" s="58">
        <v>50</v>
      </c>
      <c r="G317" s="59">
        <v>3.1</v>
      </c>
      <c r="H317" s="59">
        <v>0.6</v>
      </c>
      <c r="I317" s="59">
        <v>15.1</v>
      </c>
      <c r="J317" s="59">
        <v>130</v>
      </c>
      <c r="K317" s="52"/>
      <c r="L317" s="51"/>
    </row>
    <row r="318" spans="1:12" ht="15.6" x14ac:dyDescent="0.3">
      <c r="A318" s="25"/>
      <c r="B318" s="16"/>
      <c r="C318" s="11"/>
      <c r="D318" s="7" t="s">
        <v>33</v>
      </c>
      <c r="E318" s="58" t="s">
        <v>52</v>
      </c>
      <c r="F318" s="58">
        <v>60</v>
      </c>
      <c r="G318" s="59">
        <v>3.1</v>
      </c>
      <c r="H318" s="59">
        <v>0.7</v>
      </c>
      <c r="I318" s="59">
        <v>15.2</v>
      </c>
      <c r="J318" s="59">
        <v>141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:J321" si="94">SUM(G312:G320)</f>
        <v>39.288000000000004</v>
      </c>
      <c r="H321" s="21">
        <f t="shared" si="94"/>
        <v>43.22</v>
      </c>
      <c r="I321" s="21">
        <f t="shared" si="94"/>
        <v>89.22</v>
      </c>
      <c r="J321" s="21">
        <f t="shared" si="94"/>
        <v>1016.71</v>
      </c>
      <c r="K321" s="27"/>
      <c r="L321" s="21">
        <f t="shared" ref="L321" ca="1" si="95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6">SUM(G322:G325)</f>
        <v>0</v>
      </c>
      <c r="H326" s="21">
        <f t="shared" si="96"/>
        <v>0</v>
      </c>
      <c r="I326" s="21">
        <f t="shared" si="96"/>
        <v>0</v>
      </c>
      <c r="J326" s="21">
        <f t="shared" si="96"/>
        <v>0</v>
      </c>
      <c r="K326" s="27"/>
      <c r="L326" s="21">
        <f t="shared" ref="L326" ca="1" si="97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8">SUM(G327:G332)</f>
        <v>0</v>
      </c>
      <c r="H333" s="21">
        <f t="shared" si="98"/>
        <v>0</v>
      </c>
      <c r="I333" s="21">
        <f t="shared" si="98"/>
        <v>0</v>
      </c>
      <c r="J333" s="21">
        <f t="shared" si="98"/>
        <v>0</v>
      </c>
      <c r="K333" s="27"/>
      <c r="L333" s="21">
        <f t="shared" ref="L333" ca="1" si="9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00">SUM(G334:G339)</f>
        <v>0</v>
      </c>
      <c r="H340" s="21">
        <f t="shared" si="100"/>
        <v>0</v>
      </c>
      <c r="I340" s="21">
        <f t="shared" si="100"/>
        <v>0</v>
      </c>
      <c r="J340" s="21">
        <f t="shared" si="100"/>
        <v>0</v>
      </c>
      <c r="K340" s="27"/>
      <c r="L340" s="21">
        <f t="shared" ref="L340" ca="1" si="101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1105</v>
      </c>
      <c r="G341" s="34">
        <f t="shared" ref="G341:J341" si="102">G307+G311+G321+G326+G333+G340</f>
        <v>49.658000000000001</v>
      </c>
      <c r="H341" s="34">
        <f t="shared" si="102"/>
        <v>52.29</v>
      </c>
      <c r="I341" s="34">
        <f t="shared" si="102"/>
        <v>152.38</v>
      </c>
      <c r="J341" s="34">
        <f t="shared" si="102"/>
        <v>1408.5700000000002</v>
      </c>
      <c r="K341" s="35"/>
      <c r="L341" s="34">
        <f t="shared" ref="L341" ca="1" si="103">L307+L311+L321+L326+L333+L340</f>
        <v>0</v>
      </c>
    </row>
    <row r="342" spans="1:12" ht="15.6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84</v>
      </c>
      <c r="F342" s="58">
        <v>155</v>
      </c>
      <c r="G342" s="59">
        <v>5.64</v>
      </c>
      <c r="H342" s="59">
        <v>6.11</v>
      </c>
      <c r="I342" s="59">
        <v>26.73</v>
      </c>
      <c r="J342" s="59">
        <v>184.78</v>
      </c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6" x14ac:dyDescent="0.3">
      <c r="A344" s="15"/>
      <c r="B344" s="16"/>
      <c r="C344" s="11"/>
      <c r="D344" s="7" t="s">
        <v>22</v>
      </c>
      <c r="E344" s="58" t="s">
        <v>50</v>
      </c>
      <c r="F344" s="58">
        <v>180</v>
      </c>
      <c r="G344" s="59">
        <v>0.108</v>
      </c>
      <c r="H344" s="59">
        <v>0</v>
      </c>
      <c r="I344" s="59">
        <v>10.85</v>
      </c>
      <c r="J344" s="59">
        <v>44</v>
      </c>
      <c r="K344" s="52"/>
      <c r="L344" s="51"/>
    </row>
    <row r="345" spans="1:12" ht="15.6" x14ac:dyDescent="0.3">
      <c r="A345" s="15"/>
      <c r="B345" s="16"/>
      <c r="C345" s="11"/>
      <c r="D345" s="7" t="s">
        <v>23</v>
      </c>
      <c r="E345" s="58" t="s">
        <v>52</v>
      </c>
      <c r="F345" s="58">
        <v>40</v>
      </c>
      <c r="G345" s="59">
        <v>3.08</v>
      </c>
      <c r="H345" s="59">
        <v>0.56000000000000005</v>
      </c>
      <c r="I345" s="59">
        <v>15.08</v>
      </c>
      <c r="J345" s="59">
        <v>94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375</v>
      </c>
      <c r="G349" s="21">
        <f>SUM(G342:G348)</f>
        <v>8.8279999999999994</v>
      </c>
      <c r="H349" s="21">
        <f>SUM(H342:H348)</f>
        <v>6.67</v>
      </c>
      <c r="I349" s="21">
        <f>SUM(I342:I348)</f>
        <v>52.66</v>
      </c>
      <c r="J349" s="21">
        <f>SUM(J342:J348)</f>
        <v>322.77999999999997</v>
      </c>
      <c r="K349" s="27"/>
      <c r="L349" s="21">
        <f t="shared" si="91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4">SUM(G350:G352)</f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7"/>
      <c r="L353" s="21">
        <f t="shared" ref="L353" ca="1" si="105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.6" x14ac:dyDescent="0.3">
      <c r="A355" s="15"/>
      <c r="B355" s="16"/>
      <c r="C355" s="11"/>
      <c r="D355" s="7" t="s">
        <v>28</v>
      </c>
      <c r="E355" s="58" t="s">
        <v>85</v>
      </c>
      <c r="F355" s="58">
        <v>200</v>
      </c>
      <c r="G355" s="59">
        <v>3</v>
      </c>
      <c r="H355" s="59">
        <v>2.63</v>
      </c>
      <c r="I355" s="59">
        <v>13.47</v>
      </c>
      <c r="J355" s="59">
        <v>89.55</v>
      </c>
      <c r="K355" s="52"/>
      <c r="L355" s="51"/>
    </row>
    <row r="356" spans="1:12" ht="15.6" x14ac:dyDescent="0.3">
      <c r="A356" s="15"/>
      <c r="B356" s="16"/>
      <c r="C356" s="11"/>
      <c r="D356" s="7" t="s">
        <v>29</v>
      </c>
      <c r="E356" s="58" t="s">
        <v>86</v>
      </c>
      <c r="F356" s="58">
        <v>90</v>
      </c>
      <c r="G356" s="59">
        <v>12.82</v>
      </c>
      <c r="H356" s="59">
        <v>14.06</v>
      </c>
      <c r="I356" s="59">
        <v>6.89</v>
      </c>
      <c r="J356" s="59">
        <v>212.1</v>
      </c>
      <c r="K356" s="52"/>
      <c r="L356" s="51"/>
    </row>
    <row r="357" spans="1:12" ht="15.6" x14ac:dyDescent="0.3">
      <c r="A357" s="15"/>
      <c r="B357" s="16"/>
      <c r="C357" s="11"/>
      <c r="D357" s="7" t="s">
        <v>30</v>
      </c>
      <c r="E357" s="58" t="s">
        <v>87</v>
      </c>
      <c r="F357" s="58">
        <v>155</v>
      </c>
      <c r="G357" s="59">
        <v>17.47</v>
      </c>
      <c r="H357" s="59">
        <v>3.88</v>
      </c>
      <c r="I357" s="59">
        <v>38.520000000000003</v>
      </c>
      <c r="J357" s="59">
        <v>248.62</v>
      </c>
      <c r="K357" s="52"/>
      <c r="L357" s="51"/>
    </row>
    <row r="358" spans="1:12" ht="15.6" x14ac:dyDescent="0.3">
      <c r="A358" s="15"/>
      <c r="B358" s="16"/>
      <c r="C358" s="11"/>
      <c r="D358" s="7" t="s">
        <v>31</v>
      </c>
      <c r="E358" s="58" t="s">
        <v>50</v>
      </c>
      <c r="F358" s="58">
        <v>180</v>
      </c>
      <c r="G358" s="59">
        <v>0.108</v>
      </c>
      <c r="H358" s="59">
        <v>0</v>
      </c>
      <c r="I358" s="59">
        <v>10.85</v>
      </c>
      <c r="J358" s="59">
        <v>44</v>
      </c>
      <c r="K358" s="52"/>
      <c r="L358" s="51"/>
    </row>
    <row r="359" spans="1:12" ht="15.6" x14ac:dyDescent="0.3">
      <c r="A359" s="15"/>
      <c r="B359" s="16"/>
      <c r="C359" s="11"/>
      <c r="D359" s="7" t="s">
        <v>32</v>
      </c>
      <c r="E359" s="58" t="s">
        <v>51</v>
      </c>
      <c r="F359" s="58">
        <v>50</v>
      </c>
      <c r="G359" s="59">
        <v>3.1</v>
      </c>
      <c r="H359" s="59">
        <v>0.6</v>
      </c>
      <c r="I359" s="59">
        <v>15.1</v>
      </c>
      <c r="J359" s="59">
        <v>130</v>
      </c>
      <c r="K359" s="52"/>
      <c r="L359" s="51"/>
    </row>
    <row r="360" spans="1:12" ht="15.6" x14ac:dyDescent="0.3">
      <c r="A360" s="15"/>
      <c r="B360" s="16"/>
      <c r="C360" s="11"/>
      <c r="D360" s="7" t="s">
        <v>33</v>
      </c>
      <c r="E360" s="58" t="s">
        <v>52</v>
      </c>
      <c r="F360" s="58">
        <v>60</v>
      </c>
      <c r="G360" s="59">
        <v>3.1</v>
      </c>
      <c r="H360" s="59">
        <v>0.7</v>
      </c>
      <c r="I360" s="59">
        <v>15.2</v>
      </c>
      <c r="J360" s="59">
        <v>141</v>
      </c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735</v>
      </c>
      <c r="G363" s="21">
        <f t="shared" ref="G363:J363" si="106">SUM(G354:G362)</f>
        <v>39.597999999999999</v>
      </c>
      <c r="H363" s="21">
        <f t="shared" si="106"/>
        <v>21.87</v>
      </c>
      <c r="I363" s="21">
        <f t="shared" si="106"/>
        <v>100.03</v>
      </c>
      <c r="J363" s="21">
        <f t="shared" si="106"/>
        <v>865.27</v>
      </c>
      <c r="K363" s="27"/>
      <c r="L363" s="21">
        <f t="shared" ref="L363" ca="1" si="107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08">SUM(G364:G367)</f>
        <v>0</v>
      </c>
      <c r="H368" s="21">
        <f t="shared" si="108"/>
        <v>0</v>
      </c>
      <c r="I368" s="21">
        <f t="shared" si="108"/>
        <v>0</v>
      </c>
      <c r="J368" s="21">
        <f t="shared" si="108"/>
        <v>0</v>
      </c>
      <c r="K368" s="27"/>
      <c r="L368" s="21">
        <f t="shared" ref="L368" ca="1" si="109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0">SUM(G369:G374)</f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7"/>
      <c r="L375" s="21">
        <f t="shared" ref="L375" ca="1" si="111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2">SUM(G376:G381)</f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7"/>
      <c r="L382" s="21">
        <f t="shared" ref="L382" ca="1" si="113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1110</v>
      </c>
      <c r="G383" s="34">
        <f t="shared" ref="G383:J383" si="114">G349+G353+G363+G368+G375+G382</f>
        <v>48.426000000000002</v>
      </c>
      <c r="H383" s="34">
        <f t="shared" si="114"/>
        <v>28.54</v>
      </c>
      <c r="I383" s="34">
        <f t="shared" si="114"/>
        <v>152.69</v>
      </c>
      <c r="J383" s="34">
        <f t="shared" si="114"/>
        <v>1188.05</v>
      </c>
      <c r="K383" s="35"/>
      <c r="L383" s="34">
        <f t="shared" ref="L383" ca="1" si="115">L349+L353+L363+L368+L375+L382</f>
        <v>0</v>
      </c>
    </row>
    <row r="384" spans="1:12" ht="15.6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88</v>
      </c>
      <c r="F384" s="58">
        <v>155</v>
      </c>
      <c r="G384" s="59">
        <v>4.79</v>
      </c>
      <c r="H384" s="59">
        <v>6.74</v>
      </c>
      <c r="I384" s="59">
        <v>19.3</v>
      </c>
      <c r="J384" s="59">
        <v>157.1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6" x14ac:dyDescent="0.3">
      <c r="A386" s="25"/>
      <c r="B386" s="16"/>
      <c r="C386" s="11"/>
      <c r="D386" s="7" t="s">
        <v>22</v>
      </c>
      <c r="E386" s="58" t="s">
        <v>60</v>
      </c>
      <c r="F386" s="58">
        <v>180</v>
      </c>
      <c r="G386" s="59">
        <v>2.52</v>
      </c>
      <c r="H386" s="59">
        <v>2.87</v>
      </c>
      <c r="I386" s="59">
        <v>17.75</v>
      </c>
      <c r="J386" s="59">
        <v>106.93</v>
      </c>
      <c r="K386" s="52"/>
      <c r="L386" s="51"/>
    </row>
    <row r="387" spans="1:12" ht="15.6" x14ac:dyDescent="0.3">
      <c r="A387" s="25"/>
      <c r="B387" s="16"/>
      <c r="C387" s="11"/>
      <c r="D387" s="7" t="s">
        <v>23</v>
      </c>
      <c r="E387" s="58" t="s">
        <v>52</v>
      </c>
      <c r="F387" s="64">
        <v>40</v>
      </c>
      <c r="G387" s="62">
        <v>3.08</v>
      </c>
      <c r="H387" s="62">
        <v>0.56000000000000005</v>
      </c>
      <c r="I387" s="62">
        <v>15.08</v>
      </c>
      <c r="J387" s="62">
        <v>94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375</v>
      </c>
      <c r="G391" s="21">
        <f>SUM(G384:G390)</f>
        <v>10.39</v>
      </c>
      <c r="H391" s="21">
        <f>SUM(H384:H390)</f>
        <v>10.17</v>
      </c>
      <c r="I391" s="21">
        <f>SUM(I384:I390)</f>
        <v>52.129999999999995</v>
      </c>
      <c r="J391" s="21">
        <f>SUM(J384:J390)</f>
        <v>358.03</v>
      </c>
      <c r="K391" s="27"/>
      <c r="L391" s="21">
        <f t="shared" ref="L391:L433" si="116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7">SUM(G392:G394)</f>
        <v>0</v>
      </c>
      <c r="H395" s="21">
        <f t="shared" si="117"/>
        <v>0</v>
      </c>
      <c r="I395" s="21">
        <f t="shared" si="117"/>
        <v>0</v>
      </c>
      <c r="J395" s="21">
        <f t="shared" si="117"/>
        <v>0</v>
      </c>
      <c r="K395" s="27"/>
      <c r="L395" s="21">
        <f t="shared" ref="L395" ca="1" si="118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6" x14ac:dyDescent="0.3">
      <c r="A397" s="25"/>
      <c r="B397" s="16"/>
      <c r="C397" s="11"/>
      <c r="D397" s="7" t="s">
        <v>28</v>
      </c>
      <c r="E397" s="58" t="s">
        <v>89</v>
      </c>
      <c r="F397" s="58">
        <v>200</v>
      </c>
      <c r="G397" s="59">
        <v>1.87</v>
      </c>
      <c r="H397" s="59">
        <v>3.11</v>
      </c>
      <c r="I397" s="59">
        <v>10.89</v>
      </c>
      <c r="J397" s="59">
        <v>79.03</v>
      </c>
      <c r="K397" s="52"/>
      <c r="L397" s="51"/>
    </row>
    <row r="398" spans="1:12" ht="15.6" x14ac:dyDescent="0.3">
      <c r="A398" s="25"/>
      <c r="B398" s="16"/>
      <c r="C398" s="11"/>
      <c r="D398" s="7" t="s">
        <v>29</v>
      </c>
      <c r="E398" s="60" t="s">
        <v>90</v>
      </c>
      <c r="F398" s="60">
        <v>90</v>
      </c>
      <c r="G398" s="61">
        <v>16.510000000000002</v>
      </c>
      <c r="H398" s="61">
        <v>10.28</v>
      </c>
      <c r="I398" s="61">
        <v>4.96</v>
      </c>
      <c r="J398" s="61">
        <v>178.41</v>
      </c>
      <c r="K398" s="52"/>
      <c r="L398" s="51"/>
    </row>
    <row r="399" spans="1:12" ht="15.6" x14ac:dyDescent="0.3">
      <c r="A399" s="25"/>
      <c r="B399" s="16"/>
      <c r="C399" s="11"/>
      <c r="D399" s="7" t="s">
        <v>30</v>
      </c>
      <c r="E399" s="58" t="s">
        <v>75</v>
      </c>
      <c r="F399" s="58">
        <v>150</v>
      </c>
      <c r="G399" s="59">
        <v>3.89</v>
      </c>
      <c r="H399" s="59">
        <v>5.09</v>
      </c>
      <c r="I399" s="59">
        <v>40.28</v>
      </c>
      <c r="J399" s="59">
        <v>225.18</v>
      </c>
      <c r="K399" s="52"/>
      <c r="L399" s="51"/>
    </row>
    <row r="400" spans="1:12" ht="15.6" x14ac:dyDescent="0.3">
      <c r="A400" s="25"/>
      <c r="B400" s="16"/>
      <c r="C400" s="11"/>
      <c r="D400" s="7" t="s">
        <v>31</v>
      </c>
      <c r="E400" s="58" t="s">
        <v>70</v>
      </c>
      <c r="F400" s="58">
        <v>180</v>
      </c>
      <c r="G400" s="59">
        <v>0.5</v>
      </c>
      <c r="H400" s="59">
        <v>0</v>
      </c>
      <c r="I400" s="59">
        <v>25.13</v>
      </c>
      <c r="J400" s="59">
        <v>103.44</v>
      </c>
      <c r="K400" s="52"/>
      <c r="L400" s="51"/>
    </row>
    <row r="401" spans="1:12" ht="15.6" x14ac:dyDescent="0.3">
      <c r="A401" s="25"/>
      <c r="B401" s="16"/>
      <c r="C401" s="11"/>
      <c r="D401" s="7" t="s">
        <v>32</v>
      </c>
      <c r="E401" s="58" t="s">
        <v>51</v>
      </c>
      <c r="F401" s="58">
        <v>50</v>
      </c>
      <c r="G401" s="59">
        <v>3.1</v>
      </c>
      <c r="H401" s="59">
        <v>0.6</v>
      </c>
      <c r="I401" s="59">
        <v>15.1</v>
      </c>
      <c r="J401" s="59">
        <v>130</v>
      </c>
      <c r="K401" s="52"/>
      <c r="L401" s="51"/>
    </row>
    <row r="402" spans="1:12" ht="15.6" x14ac:dyDescent="0.3">
      <c r="A402" s="25"/>
      <c r="B402" s="16"/>
      <c r="C402" s="11"/>
      <c r="D402" s="7" t="s">
        <v>33</v>
      </c>
      <c r="E402" s="58" t="s">
        <v>52</v>
      </c>
      <c r="F402" s="58">
        <v>60</v>
      </c>
      <c r="G402" s="59">
        <v>3.1</v>
      </c>
      <c r="H402" s="59">
        <v>0.7</v>
      </c>
      <c r="I402" s="59">
        <v>15.2</v>
      </c>
      <c r="J402" s="59">
        <v>141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:J405" si="119">SUM(G396:G404)</f>
        <v>28.970000000000006</v>
      </c>
      <c r="H405" s="21">
        <f t="shared" si="119"/>
        <v>19.779999999999998</v>
      </c>
      <c r="I405" s="21">
        <f t="shared" si="119"/>
        <v>111.56</v>
      </c>
      <c r="J405" s="21">
        <f t="shared" si="119"/>
        <v>857.06</v>
      </c>
      <c r="K405" s="27"/>
      <c r="L405" s="21">
        <f t="shared" ref="L405" ca="1" si="120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1">SUM(G406:G409)</f>
        <v>0</v>
      </c>
      <c r="H410" s="21">
        <f t="shared" si="121"/>
        <v>0</v>
      </c>
      <c r="I410" s="21">
        <f t="shared" si="121"/>
        <v>0</v>
      </c>
      <c r="J410" s="21">
        <f t="shared" si="121"/>
        <v>0</v>
      </c>
      <c r="K410" s="27"/>
      <c r="L410" s="21">
        <f t="shared" ref="L410" ca="1" si="122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3">SUM(G411:G416)</f>
        <v>0</v>
      </c>
      <c r="H417" s="21">
        <f t="shared" si="123"/>
        <v>0</v>
      </c>
      <c r="I417" s="21">
        <f t="shared" si="123"/>
        <v>0</v>
      </c>
      <c r="J417" s="21">
        <f t="shared" si="123"/>
        <v>0</v>
      </c>
      <c r="K417" s="27"/>
      <c r="L417" s="21">
        <f t="shared" ref="L417" ca="1" si="124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5">SUM(G418:G423)</f>
        <v>0</v>
      </c>
      <c r="H424" s="21">
        <f t="shared" si="125"/>
        <v>0</v>
      </c>
      <c r="I424" s="21">
        <f t="shared" si="125"/>
        <v>0</v>
      </c>
      <c r="J424" s="21">
        <f t="shared" si="125"/>
        <v>0</v>
      </c>
      <c r="K424" s="27"/>
      <c r="L424" s="21">
        <f t="shared" ref="L424" ca="1" si="126">SUM(L418:L426)</f>
        <v>0</v>
      </c>
    </row>
    <row r="425" spans="1:12" ht="15.75" customHeight="1" thickBot="1" x14ac:dyDescent="0.3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1105</v>
      </c>
      <c r="G425" s="34">
        <f t="shared" ref="G425:J425" si="127">G391+G395+G405+G410+G417+G424</f>
        <v>39.360000000000007</v>
      </c>
      <c r="H425" s="34">
        <f t="shared" si="127"/>
        <v>29.949999999999996</v>
      </c>
      <c r="I425" s="34">
        <f t="shared" si="127"/>
        <v>163.69</v>
      </c>
      <c r="J425" s="34">
        <f t="shared" si="127"/>
        <v>1215.0899999999999</v>
      </c>
      <c r="K425" s="35"/>
      <c r="L425" s="34">
        <f t="shared" ref="L425" ca="1" si="128">L391+L395+L405+L410+L417+L424</f>
        <v>0</v>
      </c>
    </row>
    <row r="426" spans="1:12" ht="15.6" x14ac:dyDescent="0.3">
      <c r="A426" s="22">
        <v>2</v>
      </c>
      <c r="B426" s="23">
        <v>4</v>
      </c>
      <c r="C426" s="24" t="s">
        <v>20</v>
      </c>
      <c r="D426" s="5" t="s">
        <v>21</v>
      </c>
      <c r="E426" s="58" t="s">
        <v>93</v>
      </c>
      <c r="F426" s="58">
        <v>155</v>
      </c>
      <c r="G426" s="59">
        <v>13.88</v>
      </c>
      <c r="H426" s="59">
        <v>21.47</v>
      </c>
      <c r="I426" s="59">
        <v>3.62</v>
      </c>
      <c r="J426" s="59">
        <v>263.08999999999997</v>
      </c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6" x14ac:dyDescent="0.3">
      <c r="A428" s="25"/>
      <c r="B428" s="16"/>
      <c r="C428" s="11"/>
      <c r="D428" s="7" t="s">
        <v>22</v>
      </c>
      <c r="E428" s="58" t="s">
        <v>94</v>
      </c>
      <c r="F428" s="58">
        <v>180</v>
      </c>
      <c r="G428" s="59">
        <v>2.79</v>
      </c>
      <c r="H428" s="59">
        <v>2.5499999999999998</v>
      </c>
      <c r="I428" s="59">
        <v>13.27</v>
      </c>
      <c r="J428" s="59">
        <v>78.599999999999994</v>
      </c>
      <c r="K428" s="52"/>
      <c r="L428" s="51"/>
    </row>
    <row r="429" spans="1:12" ht="15.6" x14ac:dyDescent="0.3">
      <c r="A429" s="25"/>
      <c r="B429" s="16"/>
      <c r="C429" s="11"/>
      <c r="D429" s="7" t="s">
        <v>23</v>
      </c>
      <c r="E429" s="58" t="s">
        <v>52</v>
      </c>
      <c r="F429" s="58">
        <v>40</v>
      </c>
      <c r="G429" s="59">
        <v>3.08</v>
      </c>
      <c r="H429" s="59">
        <v>0.56000000000000005</v>
      </c>
      <c r="I429" s="59">
        <v>15.08</v>
      </c>
      <c r="J429" s="59">
        <v>94</v>
      </c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375</v>
      </c>
      <c r="G433" s="21">
        <f t="shared" ref="G433:J433" si="129">SUM(G426:G432)</f>
        <v>19.75</v>
      </c>
      <c r="H433" s="21">
        <f t="shared" si="129"/>
        <v>24.58</v>
      </c>
      <c r="I433" s="21">
        <f t="shared" si="129"/>
        <v>31.97</v>
      </c>
      <c r="J433" s="21">
        <f t="shared" si="129"/>
        <v>435.68999999999994</v>
      </c>
      <c r="K433" s="27"/>
      <c r="L433" s="21">
        <f t="shared" si="116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0">SUM(G434:G436)</f>
        <v>0</v>
      </c>
      <c r="H437" s="21">
        <f t="shared" si="130"/>
        <v>0</v>
      </c>
      <c r="I437" s="21">
        <f t="shared" si="130"/>
        <v>0</v>
      </c>
      <c r="J437" s="21">
        <f t="shared" si="130"/>
        <v>0</v>
      </c>
      <c r="K437" s="27"/>
      <c r="L437" s="21">
        <f t="shared" ref="L437" ca="1" si="131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.6" x14ac:dyDescent="0.3">
      <c r="A439" s="25"/>
      <c r="B439" s="16"/>
      <c r="C439" s="11"/>
      <c r="D439" s="7" t="s">
        <v>28</v>
      </c>
      <c r="E439" s="58" t="s">
        <v>95</v>
      </c>
      <c r="F439" s="58">
        <v>200</v>
      </c>
      <c r="G439" s="59">
        <v>4.9800000000000004</v>
      </c>
      <c r="H439" s="59">
        <v>6.57</v>
      </c>
      <c r="I439" s="59">
        <v>14.71</v>
      </c>
      <c r="J439" s="59">
        <v>136.78</v>
      </c>
      <c r="K439" s="52"/>
      <c r="L439" s="51"/>
    </row>
    <row r="440" spans="1:12" ht="15.6" x14ac:dyDescent="0.3">
      <c r="A440" s="25"/>
      <c r="B440" s="16"/>
      <c r="C440" s="11"/>
      <c r="D440" s="7" t="s">
        <v>29</v>
      </c>
      <c r="E440" s="58" t="s">
        <v>96</v>
      </c>
      <c r="F440" s="58">
        <v>90</v>
      </c>
      <c r="G440" s="59">
        <v>13.27</v>
      </c>
      <c r="H440" s="59">
        <v>8.9499999999999993</v>
      </c>
      <c r="I440" s="59">
        <v>5.38</v>
      </c>
      <c r="J440" s="59">
        <v>155.26</v>
      </c>
      <c r="K440" s="52"/>
      <c r="L440" s="51"/>
    </row>
    <row r="441" spans="1:12" ht="15.6" x14ac:dyDescent="0.3">
      <c r="A441" s="25"/>
      <c r="B441" s="16"/>
      <c r="C441" s="11"/>
      <c r="D441" s="7" t="s">
        <v>30</v>
      </c>
      <c r="E441" s="58" t="s">
        <v>97</v>
      </c>
      <c r="F441" s="58">
        <v>150</v>
      </c>
      <c r="G441" s="59">
        <v>3.1949999999999998</v>
      </c>
      <c r="H441" s="59">
        <v>6.06</v>
      </c>
      <c r="I441" s="59">
        <v>23.3</v>
      </c>
      <c r="J441" s="59">
        <v>160.44999999999999</v>
      </c>
      <c r="K441" s="52"/>
      <c r="L441" s="51"/>
    </row>
    <row r="442" spans="1:12" ht="15.6" x14ac:dyDescent="0.3">
      <c r="A442" s="25"/>
      <c r="B442" s="16"/>
      <c r="C442" s="11"/>
      <c r="D442" s="7" t="s">
        <v>31</v>
      </c>
      <c r="E442" s="58" t="s">
        <v>65</v>
      </c>
      <c r="F442" s="58">
        <v>180</v>
      </c>
      <c r="G442" s="59">
        <v>7.0000000000000007E-2</v>
      </c>
      <c r="H442" s="59">
        <v>0.01</v>
      </c>
      <c r="I442" s="59">
        <v>15.31</v>
      </c>
      <c r="J442" s="59">
        <v>61.62</v>
      </c>
      <c r="K442" s="52"/>
      <c r="L442" s="51"/>
    </row>
    <row r="443" spans="1:12" ht="15.6" x14ac:dyDescent="0.3">
      <c r="A443" s="25"/>
      <c r="B443" s="16"/>
      <c r="C443" s="11"/>
      <c r="D443" s="7" t="s">
        <v>32</v>
      </c>
      <c r="E443" s="58" t="s">
        <v>51</v>
      </c>
      <c r="F443" s="58">
        <v>50</v>
      </c>
      <c r="G443" s="59">
        <v>3.1</v>
      </c>
      <c r="H443" s="59">
        <v>0.6</v>
      </c>
      <c r="I443" s="59">
        <v>15.1</v>
      </c>
      <c r="J443" s="59">
        <v>130</v>
      </c>
      <c r="K443" s="52"/>
      <c r="L443" s="51"/>
    </row>
    <row r="444" spans="1:12" ht="15.6" x14ac:dyDescent="0.3">
      <c r="A444" s="25"/>
      <c r="B444" s="16"/>
      <c r="C444" s="11"/>
      <c r="D444" s="7" t="s">
        <v>33</v>
      </c>
      <c r="E444" s="58" t="s">
        <v>52</v>
      </c>
      <c r="F444" s="58">
        <v>60</v>
      </c>
      <c r="G444" s="59">
        <v>3.1</v>
      </c>
      <c r="H444" s="59">
        <v>0.7</v>
      </c>
      <c r="I444" s="59">
        <v>15.2</v>
      </c>
      <c r="J444" s="59">
        <v>141</v>
      </c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:J447" si="132">SUM(G438:G446)</f>
        <v>27.715000000000003</v>
      </c>
      <c r="H447" s="21">
        <f t="shared" si="132"/>
        <v>22.89</v>
      </c>
      <c r="I447" s="21">
        <f t="shared" si="132"/>
        <v>89</v>
      </c>
      <c r="J447" s="21">
        <f t="shared" si="132"/>
        <v>785.1099999999999</v>
      </c>
      <c r="K447" s="27"/>
      <c r="L447" s="21">
        <f t="shared" ref="L447" ca="1" si="133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4">SUM(G448:G451)</f>
        <v>0</v>
      </c>
      <c r="H452" s="21">
        <f t="shared" si="134"/>
        <v>0</v>
      </c>
      <c r="I452" s="21">
        <f t="shared" si="134"/>
        <v>0</v>
      </c>
      <c r="J452" s="21">
        <f t="shared" si="134"/>
        <v>0</v>
      </c>
      <c r="K452" s="27"/>
      <c r="L452" s="21">
        <f t="shared" ref="L452" ca="1" si="135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6">SUM(G453:G458)</f>
        <v>0</v>
      </c>
      <c r="H459" s="21">
        <f t="shared" si="136"/>
        <v>0</v>
      </c>
      <c r="I459" s="21">
        <f t="shared" si="136"/>
        <v>0</v>
      </c>
      <c r="J459" s="21">
        <f t="shared" si="136"/>
        <v>0</v>
      </c>
      <c r="K459" s="27"/>
      <c r="L459" s="21">
        <f t="shared" ref="L459" ca="1" si="137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38">SUM(G460:G465)</f>
        <v>0</v>
      </c>
      <c r="H466" s="21">
        <f t="shared" si="138"/>
        <v>0</v>
      </c>
      <c r="I466" s="21">
        <f t="shared" si="138"/>
        <v>0</v>
      </c>
      <c r="J466" s="21">
        <f t="shared" si="138"/>
        <v>0</v>
      </c>
      <c r="K466" s="27"/>
      <c r="L466" s="21">
        <f t="shared" ref="L466" ca="1" si="139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1105</v>
      </c>
      <c r="G467" s="34">
        <f t="shared" ref="G467:J467" si="140">G433+G437+G447+G452+G459+G466</f>
        <v>47.465000000000003</v>
      </c>
      <c r="H467" s="34">
        <f t="shared" si="140"/>
        <v>47.47</v>
      </c>
      <c r="I467" s="34">
        <f t="shared" si="140"/>
        <v>120.97</v>
      </c>
      <c r="J467" s="34">
        <f t="shared" si="140"/>
        <v>1220.7999999999997</v>
      </c>
      <c r="K467" s="35"/>
      <c r="L467" s="34">
        <f t="shared" ref="L467" ca="1" si="141">L433+L437+L447+L452+L459+L466</f>
        <v>0</v>
      </c>
    </row>
    <row r="468" spans="1:12" ht="15.6" x14ac:dyDescent="0.3">
      <c r="A468" s="22">
        <v>2</v>
      </c>
      <c r="B468" s="23">
        <v>5</v>
      </c>
      <c r="C468" s="24" t="s">
        <v>20</v>
      </c>
      <c r="D468" s="5" t="s">
        <v>21</v>
      </c>
      <c r="E468" s="58" t="s">
        <v>91</v>
      </c>
      <c r="F468" s="58">
        <v>155</v>
      </c>
      <c r="G468" s="59">
        <v>4.58</v>
      </c>
      <c r="H468" s="59">
        <v>5.5</v>
      </c>
      <c r="I468" s="59">
        <v>25.98</v>
      </c>
      <c r="J468" s="59">
        <v>172.09</v>
      </c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6" x14ac:dyDescent="0.3">
      <c r="A470" s="25"/>
      <c r="B470" s="16"/>
      <c r="C470" s="11"/>
      <c r="D470" s="7" t="s">
        <v>22</v>
      </c>
      <c r="E470" s="58" t="s">
        <v>82</v>
      </c>
      <c r="F470" s="58">
        <v>180</v>
      </c>
      <c r="G470" s="59">
        <v>3.39</v>
      </c>
      <c r="H470" s="59">
        <v>3.54</v>
      </c>
      <c r="I470" s="59">
        <v>23.38</v>
      </c>
      <c r="J470" s="63">
        <v>138.66</v>
      </c>
      <c r="K470" s="52"/>
      <c r="L470" s="51"/>
    </row>
    <row r="471" spans="1:12" ht="15.6" x14ac:dyDescent="0.3">
      <c r="A471" s="25"/>
      <c r="B471" s="16"/>
      <c r="C471" s="11"/>
      <c r="D471" s="7" t="s">
        <v>23</v>
      </c>
      <c r="E471" s="58" t="s">
        <v>52</v>
      </c>
      <c r="F471" s="58">
        <v>40</v>
      </c>
      <c r="G471" s="59">
        <v>3.08</v>
      </c>
      <c r="H471" s="59">
        <v>0.56000000000000005</v>
      </c>
      <c r="I471" s="59">
        <v>15.08</v>
      </c>
      <c r="J471" s="59">
        <v>94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375</v>
      </c>
      <c r="G475" s="21">
        <f t="shared" ref="G475:J475" si="142">SUM(G468:G474)</f>
        <v>11.05</v>
      </c>
      <c r="H475" s="21">
        <f t="shared" si="142"/>
        <v>9.6</v>
      </c>
      <c r="I475" s="21">
        <f t="shared" si="142"/>
        <v>64.44</v>
      </c>
      <c r="J475" s="21">
        <f t="shared" si="142"/>
        <v>404.75</v>
      </c>
      <c r="K475" s="27"/>
      <c r="L475" s="21">
        <f t="shared" ref="L475:L517" si="14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4">SUM(G476:G478)</f>
        <v>0</v>
      </c>
      <c r="H479" s="21">
        <f t="shared" si="144"/>
        <v>0</v>
      </c>
      <c r="I479" s="21">
        <f t="shared" si="144"/>
        <v>0</v>
      </c>
      <c r="J479" s="21">
        <f t="shared" si="144"/>
        <v>0</v>
      </c>
      <c r="K479" s="27"/>
      <c r="L479" s="21">
        <f t="shared" ref="L479" ca="1" si="145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.6" x14ac:dyDescent="0.3">
      <c r="A481" s="25"/>
      <c r="B481" s="16"/>
      <c r="C481" s="11"/>
      <c r="D481" s="7" t="s">
        <v>28</v>
      </c>
      <c r="E481" s="58" t="s">
        <v>101</v>
      </c>
      <c r="F481" s="58">
        <v>200</v>
      </c>
      <c r="G481" s="59">
        <v>1.7</v>
      </c>
      <c r="H481" s="59">
        <v>5.0999999999999996</v>
      </c>
      <c r="I481" s="59">
        <v>8.5</v>
      </c>
      <c r="J481" s="59">
        <v>86.3</v>
      </c>
      <c r="K481" s="52"/>
      <c r="L481" s="51"/>
    </row>
    <row r="482" spans="1:12" ht="15.6" x14ac:dyDescent="0.3">
      <c r="A482" s="25"/>
      <c r="B482" s="16"/>
      <c r="C482" s="11"/>
      <c r="D482" s="7" t="s">
        <v>29</v>
      </c>
      <c r="E482" s="58" t="s">
        <v>104</v>
      </c>
      <c r="F482" s="58">
        <v>90</v>
      </c>
      <c r="G482" s="59">
        <v>7.1</v>
      </c>
      <c r="H482" s="59">
        <v>17.100000000000001</v>
      </c>
      <c r="I482" s="59">
        <v>1.7</v>
      </c>
      <c r="J482" s="59">
        <v>191.8</v>
      </c>
      <c r="K482" s="52"/>
      <c r="L482" s="51"/>
    </row>
    <row r="483" spans="1:12" ht="15.6" x14ac:dyDescent="0.3">
      <c r="A483" s="25"/>
      <c r="B483" s="16"/>
      <c r="C483" s="11"/>
      <c r="D483" s="7" t="s">
        <v>30</v>
      </c>
      <c r="E483" s="58" t="s">
        <v>105</v>
      </c>
      <c r="F483" s="58">
        <v>150</v>
      </c>
      <c r="G483" s="59">
        <v>3.6</v>
      </c>
      <c r="H483" s="59">
        <v>5.5</v>
      </c>
      <c r="I483" s="59">
        <v>21.8</v>
      </c>
      <c r="J483" s="59">
        <v>145.80000000000001</v>
      </c>
      <c r="K483" s="52"/>
      <c r="L483" s="51"/>
    </row>
    <row r="484" spans="1:12" ht="15.6" x14ac:dyDescent="0.3">
      <c r="A484" s="25"/>
      <c r="B484" s="16"/>
      <c r="C484" s="11"/>
      <c r="D484" s="7" t="s">
        <v>31</v>
      </c>
      <c r="E484" s="58" t="s">
        <v>50</v>
      </c>
      <c r="F484" s="58">
        <v>180</v>
      </c>
      <c r="G484" s="59">
        <v>0.2</v>
      </c>
      <c r="H484" s="59">
        <v>0</v>
      </c>
      <c r="I484" s="59">
        <v>15</v>
      </c>
      <c r="J484" s="59">
        <v>60</v>
      </c>
      <c r="K484" s="52"/>
      <c r="L484" s="51"/>
    </row>
    <row r="485" spans="1:12" ht="15.6" x14ac:dyDescent="0.3">
      <c r="A485" s="25"/>
      <c r="B485" s="16"/>
      <c r="C485" s="11"/>
      <c r="D485" s="7" t="s">
        <v>32</v>
      </c>
      <c r="E485" s="58" t="s">
        <v>52</v>
      </c>
      <c r="F485" s="58">
        <v>60</v>
      </c>
      <c r="G485" s="59">
        <v>3.1</v>
      </c>
      <c r="H485" s="59">
        <v>0.7</v>
      </c>
      <c r="I485" s="59">
        <v>15.2</v>
      </c>
      <c r="J485" s="59">
        <v>141</v>
      </c>
      <c r="K485" s="52"/>
      <c r="L485" s="51"/>
    </row>
    <row r="486" spans="1:12" ht="15.6" x14ac:dyDescent="0.3">
      <c r="A486" s="25"/>
      <c r="B486" s="16"/>
      <c r="C486" s="11"/>
      <c r="D486" s="7" t="s">
        <v>33</v>
      </c>
      <c r="E486" s="58" t="s">
        <v>51</v>
      </c>
      <c r="F486" s="58">
        <v>50</v>
      </c>
      <c r="G486" s="59">
        <v>3.1</v>
      </c>
      <c r="H486" s="59">
        <v>0.6</v>
      </c>
      <c r="I486" s="59">
        <v>15.1</v>
      </c>
      <c r="J486" s="59">
        <v>130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:J489" si="146">SUM(G480:G488)</f>
        <v>18.799999999999997</v>
      </c>
      <c r="H489" s="21">
        <f t="shared" si="146"/>
        <v>29.000000000000004</v>
      </c>
      <c r="I489" s="21">
        <f t="shared" si="146"/>
        <v>77.3</v>
      </c>
      <c r="J489" s="21">
        <f t="shared" si="146"/>
        <v>754.90000000000009</v>
      </c>
      <c r="K489" s="27"/>
      <c r="L489" s="21">
        <f t="shared" ref="L489" ca="1" si="14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8">SUM(G490:G493)</f>
        <v>0</v>
      </c>
      <c r="H494" s="21">
        <f t="shared" si="148"/>
        <v>0</v>
      </c>
      <c r="I494" s="21">
        <f t="shared" si="148"/>
        <v>0</v>
      </c>
      <c r="J494" s="21">
        <f t="shared" si="148"/>
        <v>0</v>
      </c>
      <c r="K494" s="27"/>
      <c r="L494" s="21">
        <f t="shared" ref="L494" ca="1" si="149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0">SUM(G495:G500)</f>
        <v>0</v>
      </c>
      <c r="H501" s="21">
        <f t="shared" si="150"/>
        <v>0</v>
      </c>
      <c r="I501" s="21">
        <f t="shared" si="150"/>
        <v>0</v>
      </c>
      <c r="J501" s="21">
        <f t="shared" si="150"/>
        <v>0</v>
      </c>
      <c r="K501" s="27"/>
      <c r="L501" s="21">
        <f t="shared" ref="L501" ca="1" si="151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2">SUM(G502:G507)</f>
        <v>0</v>
      </c>
      <c r="H508" s="21">
        <f t="shared" si="152"/>
        <v>0</v>
      </c>
      <c r="I508" s="21">
        <f t="shared" si="152"/>
        <v>0</v>
      </c>
      <c r="J508" s="21">
        <f t="shared" si="152"/>
        <v>0</v>
      </c>
      <c r="K508" s="27"/>
      <c r="L508" s="21">
        <f t="shared" ref="L508" ca="1" si="153">SUM(L502:L510)</f>
        <v>0</v>
      </c>
    </row>
    <row r="509" spans="1:12" ht="15.75" customHeight="1" thickBot="1" x14ac:dyDescent="0.3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1105</v>
      </c>
      <c r="G509" s="34">
        <f t="shared" ref="G509:J509" si="154">G475+G479+G489+G494+G501+G508</f>
        <v>29.849999999999998</v>
      </c>
      <c r="H509" s="34">
        <f t="shared" si="154"/>
        <v>38.6</v>
      </c>
      <c r="I509" s="34">
        <f t="shared" si="154"/>
        <v>141.74</v>
      </c>
      <c r="J509" s="34">
        <f t="shared" si="154"/>
        <v>1159.6500000000001</v>
      </c>
      <c r="K509" s="35"/>
      <c r="L509" s="34">
        <f t="shared" ref="L509" ca="1" si="155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6">SUM(G510:G516)</f>
        <v>0</v>
      </c>
      <c r="H517" s="21">
        <f t="shared" si="156"/>
        <v>0</v>
      </c>
      <c r="I517" s="21">
        <f t="shared" si="156"/>
        <v>0</v>
      </c>
      <c r="J517" s="21">
        <f t="shared" si="156"/>
        <v>0</v>
      </c>
      <c r="K517" s="27"/>
      <c r="L517" s="21">
        <f t="shared" si="14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7">SUM(G518:G520)</f>
        <v>0</v>
      </c>
      <c r="H521" s="21">
        <f t="shared" si="157"/>
        <v>0</v>
      </c>
      <c r="I521" s="21">
        <f t="shared" si="157"/>
        <v>0</v>
      </c>
      <c r="J521" s="21">
        <f t="shared" si="157"/>
        <v>0</v>
      </c>
      <c r="K521" s="27"/>
      <c r="L521" s="21">
        <f t="shared" ref="L521" ca="1" si="158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59">SUM(G522:G530)</f>
        <v>0</v>
      </c>
      <c r="H531" s="21">
        <f t="shared" si="159"/>
        <v>0</v>
      </c>
      <c r="I531" s="21">
        <f t="shared" si="159"/>
        <v>0</v>
      </c>
      <c r="J531" s="21">
        <f t="shared" si="159"/>
        <v>0</v>
      </c>
      <c r="K531" s="27"/>
      <c r="L531" s="21">
        <f t="shared" ref="L531" ca="1" si="160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1">SUM(G532:G535)</f>
        <v>0</v>
      </c>
      <c r="H536" s="21">
        <f t="shared" si="161"/>
        <v>0</v>
      </c>
      <c r="I536" s="21">
        <f t="shared" si="161"/>
        <v>0</v>
      </c>
      <c r="J536" s="21">
        <f t="shared" si="161"/>
        <v>0</v>
      </c>
      <c r="K536" s="27"/>
      <c r="L536" s="21">
        <f t="shared" ref="L536" ca="1" si="162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3">SUM(G537:G542)</f>
        <v>0</v>
      </c>
      <c r="H543" s="21">
        <f t="shared" si="163"/>
        <v>0</v>
      </c>
      <c r="I543" s="21">
        <f t="shared" si="163"/>
        <v>0</v>
      </c>
      <c r="J543" s="21">
        <f t="shared" si="163"/>
        <v>0</v>
      </c>
      <c r="K543" s="27"/>
      <c r="L543" s="21">
        <f t="shared" ref="L543" ca="1" si="164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5">SUM(G544:G549)</f>
        <v>0</v>
      </c>
      <c r="H550" s="21">
        <f t="shared" si="165"/>
        <v>0</v>
      </c>
      <c r="I550" s="21">
        <f t="shared" si="165"/>
        <v>0</v>
      </c>
      <c r="J550" s="21">
        <f t="shared" si="165"/>
        <v>0</v>
      </c>
      <c r="K550" s="27"/>
      <c r="L550" s="21">
        <f t="shared" ref="L550" ca="1" si="166">SUM(L544:L552)</f>
        <v>0</v>
      </c>
    </row>
    <row r="551" spans="1:12" ht="15.75" customHeight="1" thickBot="1" x14ac:dyDescent="0.3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:J551" si="167">G517+G521+G531+G536+G543+G550</f>
        <v>0</v>
      </c>
      <c r="H551" s="34">
        <f t="shared" si="167"/>
        <v>0</v>
      </c>
      <c r="I551" s="34">
        <f t="shared" si="167"/>
        <v>0</v>
      </c>
      <c r="J551" s="34">
        <f t="shared" si="167"/>
        <v>0</v>
      </c>
      <c r="K551" s="35"/>
      <c r="L551" s="34">
        <f t="shared" ref="L551" ca="1" si="168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69">SUM(G552:G558)</f>
        <v>0</v>
      </c>
      <c r="H559" s="21">
        <f t="shared" si="169"/>
        <v>0</v>
      </c>
      <c r="I559" s="21">
        <f t="shared" si="169"/>
        <v>0</v>
      </c>
      <c r="J559" s="21">
        <f t="shared" si="169"/>
        <v>0</v>
      </c>
      <c r="K559" s="27"/>
      <c r="L559" s="21">
        <f t="shared" ref="L559" si="170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1">SUM(G560:G562)</f>
        <v>0</v>
      </c>
      <c r="H563" s="21">
        <f t="shared" si="171"/>
        <v>0</v>
      </c>
      <c r="I563" s="21">
        <f t="shared" si="171"/>
        <v>0</v>
      </c>
      <c r="J563" s="21">
        <f t="shared" si="171"/>
        <v>0</v>
      </c>
      <c r="K563" s="27"/>
      <c r="L563" s="21">
        <f t="shared" ref="L563" ca="1" si="172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3">SUM(G564:G572)</f>
        <v>0</v>
      </c>
      <c r="H573" s="21">
        <f t="shared" si="173"/>
        <v>0</v>
      </c>
      <c r="I573" s="21">
        <f t="shared" si="173"/>
        <v>0</v>
      </c>
      <c r="J573" s="21">
        <f t="shared" si="173"/>
        <v>0</v>
      </c>
      <c r="K573" s="27"/>
      <c r="L573" s="21">
        <f t="shared" ref="L573" ca="1" si="174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5">SUM(G574:G577)</f>
        <v>0</v>
      </c>
      <c r="H578" s="21">
        <f t="shared" si="175"/>
        <v>0</v>
      </c>
      <c r="I578" s="21">
        <f t="shared" si="175"/>
        <v>0</v>
      </c>
      <c r="J578" s="21">
        <f t="shared" si="175"/>
        <v>0</v>
      </c>
      <c r="K578" s="27"/>
      <c r="L578" s="21">
        <f t="shared" ref="L578" ca="1" si="176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7">SUM(G579:G584)</f>
        <v>0</v>
      </c>
      <c r="H585" s="21">
        <f t="shared" si="177"/>
        <v>0</v>
      </c>
      <c r="I585" s="21">
        <f t="shared" si="177"/>
        <v>0</v>
      </c>
      <c r="J585" s="21">
        <f t="shared" si="177"/>
        <v>0</v>
      </c>
      <c r="K585" s="27"/>
      <c r="L585" s="21">
        <f t="shared" ref="L585" ca="1" si="178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79">SUM(G586:G591)</f>
        <v>0</v>
      </c>
      <c r="H592" s="21">
        <f t="shared" si="179"/>
        <v>0</v>
      </c>
      <c r="I592" s="21">
        <f t="shared" si="179"/>
        <v>0</v>
      </c>
      <c r="J592" s="21">
        <f t="shared" si="179"/>
        <v>0</v>
      </c>
      <c r="K592" s="27"/>
      <c r="L592" s="21">
        <f t="shared" ref="L592" ca="1" si="180">SUM(L586:L594)</f>
        <v>0</v>
      </c>
    </row>
    <row r="593" spans="1:12" ht="15" thickBot="1" x14ac:dyDescent="0.3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:J593" si="181">G559+G563+G573+G578+G585+G592</f>
        <v>0</v>
      </c>
      <c r="H593" s="40">
        <f t="shared" si="181"/>
        <v>0</v>
      </c>
      <c r="I593" s="40">
        <f t="shared" si="181"/>
        <v>0</v>
      </c>
      <c r="J593" s="40">
        <f t="shared" si="181"/>
        <v>0</v>
      </c>
      <c r="K593" s="41"/>
      <c r="L593" s="34">
        <f ca="1">L559+L563+L573+L578+L585+L592</f>
        <v>0</v>
      </c>
    </row>
    <row r="594" spans="1:12" ht="13.8" thickBot="1" x14ac:dyDescent="0.3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1108.6363636363637</v>
      </c>
      <c r="G594" s="42">
        <f t="shared" ref="G594:L594" si="18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43.175181818181819</v>
      </c>
      <c r="H594" s="42">
        <f t="shared" si="182"/>
        <v>39.022727272727273</v>
      </c>
      <c r="I594" s="42">
        <f t="shared" si="182"/>
        <v>149.90818181818182</v>
      </c>
      <c r="J594" s="42">
        <f t="shared" si="182"/>
        <v>1238.1536363636362</v>
      </c>
      <c r="K594" s="42"/>
      <c r="L594" s="42" t="e">
        <f t="shared" ca="1" si="182"/>
        <v>#DIV/0!</v>
      </c>
    </row>
  </sheetData>
  <sheetProtection sheet="1" objects="1" scenarios="1"/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/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7.399999999999999" x14ac:dyDescent="0.25">
      <c r="A2" s="43" t="s">
        <v>6</v>
      </c>
      <c r="C2" s="2"/>
      <c r="G2" s="2" t="s">
        <v>18</v>
      </c>
      <c r="H2" s="73" t="s">
        <v>46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</v>
      </c>
      <c r="I3" s="55">
        <v>2</v>
      </c>
      <c r="J3" s="56">
        <v>2024</v>
      </c>
      <c r="K3" s="1"/>
    </row>
    <row r="4" spans="1:12" ht="13.8" thickBot="1" x14ac:dyDescent="0.3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46.8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53</v>
      </c>
      <c r="F6" s="58">
        <v>155</v>
      </c>
      <c r="G6" s="59">
        <v>21.97</v>
      </c>
      <c r="H6" s="59">
        <v>9.11</v>
      </c>
      <c r="I6" s="59">
        <v>21.88</v>
      </c>
      <c r="J6" s="59">
        <v>257.32</v>
      </c>
      <c r="K6" s="60" t="s">
        <v>54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46.8" x14ac:dyDescent="0.3">
      <c r="A8" s="25"/>
      <c r="B8" s="16"/>
      <c r="C8" s="11"/>
      <c r="D8" s="7" t="s">
        <v>22</v>
      </c>
      <c r="E8" s="58" t="s">
        <v>50</v>
      </c>
      <c r="F8" s="58">
        <v>180</v>
      </c>
      <c r="G8" s="59">
        <v>0.108</v>
      </c>
      <c r="H8" s="59">
        <v>0</v>
      </c>
      <c r="I8" s="59">
        <v>10.85</v>
      </c>
      <c r="J8" s="59">
        <v>44</v>
      </c>
      <c r="K8" s="58" t="s">
        <v>55</v>
      </c>
      <c r="L8" s="51"/>
    </row>
    <row r="9" spans="1:12" ht="15.6" x14ac:dyDescent="0.3">
      <c r="A9" s="25"/>
      <c r="B9" s="16"/>
      <c r="C9" s="11"/>
      <c r="D9" s="7" t="s">
        <v>23</v>
      </c>
      <c r="E9" s="58" t="s">
        <v>52</v>
      </c>
      <c r="F9" s="58">
        <v>40</v>
      </c>
      <c r="G9" s="59">
        <v>3.08</v>
      </c>
      <c r="H9" s="59">
        <v>0.56000000000000005</v>
      </c>
      <c r="I9" s="59">
        <v>15.08</v>
      </c>
      <c r="J9" s="59">
        <v>94</v>
      </c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375</v>
      </c>
      <c r="G13" s="21">
        <f t="shared" ref="G13:J13" si="0">SUM(G6:G12)</f>
        <v>25.158000000000001</v>
      </c>
      <c r="H13" s="21">
        <f t="shared" si="0"/>
        <v>9.67</v>
      </c>
      <c r="I13" s="21">
        <f t="shared" si="0"/>
        <v>47.809999999999995</v>
      </c>
      <c r="J13" s="21">
        <f t="shared" si="0"/>
        <v>395.32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46.8" x14ac:dyDescent="0.3">
      <c r="A19" s="25"/>
      <c r="B19" s="16"/>
      <c r="C19" s="11"/>
      <c r="D19" s="7" t="s">
        <v>28</v>
      </c>
      <c r="E19" s="58" t="s">
        <v>47</v>
      </c>
      <c r="F19" s="58">
        <v>200</v>
      </c>
      <c r="G19" s="59">
        <v>1.67</v>
      </c>
      <c r="H19" s="59">
        <v>5.0599999999999996</v>
      </c>
      <c r="I19" s="59">
        <v>8.51</v>
      </c>
      <c r="J19" s="59">
        <v>86.26</v>
      </c>
      <c r="K19" s="58" t="s">
        <v>56</v>
      </c>
      <c r="L19" s="51"/>
    </row>
    <row r="20" spans="1:12" ht="46.8" x14ac:dyDescent="0.3">
      <c r="A20" s="25"/>
      <c r="B20" s="16"/>
      <c r="C20" s="11"/>
      <c r="D20" s="7" t="s">
        <v>29</v>
      </c>
      <c r="E20" s="58" t="s">
        <v>48</v>
      </c>
      <c r="F20" s="58">
        <v>90</v>
      </c>
      <c r="G20" s="59">
        <v>8.25</v>
      </c>
      <c r="H20" s="59">
        <v>12.19</v>
      </c>
      <c r="I20" s="59">
        <v>8.5</v>
      </c>
      <c r="J20" s="59">
        <v>176.7</v>
      </c>
      <c r="K20" s="58" t="s">
        <v>57</v>
      </c>
      <c r="L20" s="51"/>
    </row>
    <row r="21" spans="1:12" ht="46.8" x14ac:dyDescent="0.3">
      <c r="A21" s="25"/>
      <c r="B21" s="16"/>
      <c r="C21" s="11"/>
      <c r="D21" s="7" t="s">
        <v>30</v>
      </c>
      <c r="E21" s="58" t="s">
        <v>49</v>
      </c>
      <c r="F21" s="58">
        <v>150</v>
      </c>
      <c r="G21" s="59">
        <v>9.27</v>
      </c>
      <c r="H21" s="59">
        <v>5.33</v>
      </c>
      <c r="I21" s="59">
        <v>36.869999999999997</v>
      </c>
      <c r="J21" s="59">
        <v>231.78</v>
      </c>
      <c r="K21" s="58" t="s">
        <v>58</v>
      </c>
      <c r="L21" s="51"/>
    </row>
    <row r="22" spans="1:12" ht="46.8" x14ac:dyDescent="0.3">
      <c r="A22" s="25"/>
      <c r="B22" s="16"/>
      <c r="C22" s="11"/>
      <c r="D22" s="7" t="s">
        <v>31</v>
      </c>
      <c r="E22" s="58" t="s">
        <v>50</v>
      </c>
      <c r="F22" s="58">
        <v>180</v>
      </c>
      <c r="G22" s="59">
        <v>0.108</v>
      </c>
      <c r="H22" s="59">
        <v>0</v>
      </c>
      <c r="I22" s="59">
        <v>10.85</v>
      </c>
      <c r="J22" s="59">
        <v>44</v>
      </c>
      <c r="K22" s="58" t="s">
        <v>55</v>
      </c>
      <c r="L22" s="51"/>
    </row>
    <row r="23" spans="1:12" ht="15.6" x14ac:dyDescent="0.3">
      <c r="A23" s="25"/>
      <c r="B23" s="16"/>
      <c r="C23" s="11"/>
      <c r="D23" s="7" t="s">
        <v>32</v>
      </c>
      <c r="E23" s="58" t="s">
        <v>51</v>
      </c>
      <c r="F23" s="58">
        <v>50</v>
      </c>
      <c r="G23" s="59">
        <v>3.1</v>
      </c>
      <c r="H23" s="59">
        <v>0.6</v>
      </c>
      <c r="I23" s="59">
        <v>15.1</v>
      </c>
      <c r="J23" s="59">
        <v>130</v>
      </c>
      <c r="K23" s="52"/>
      <c r="L23" s="51"/>
    </row>
    <row r="24" spans="1:12" ht="15.6" x14ac:dyDescent="0.3">
      <c r="A24" s="25"/>
      <c r="B24" s="16"/>
      <c r="C24" s="11"/>
      <c r="D24" s="7" t="s">
        <v>33</v>
      </c>
      <c r="E24" s="58" t="s">
        <v>52</v>
      </c>
      <c r="F24" s="58">
        <v>60</v>
      </c>
      <c r="G24" s="59">
        <v>3.1</v>
      </c>
      <c r="H24" s="59">
        <v>0.7</v>
      </c>
      <c r="I24" s="59">
        <v>15.2</v>
      </c>
      <c r="J24" s="59">
        <v>141</v>
      </c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25.498000000000001</v>
      </c>
      <c r="H27" s="21">
        <f t="shared" si="3"/>
        <v>23.88</v>
      </c>
      <c r="I27" s="21">
        <f t="shared" si="3"/>
        <v>95.029999999999987</v>
      </c>
      <c r="J27" s="21">
        <f t="shared" si="3"/>
        <v>809.74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1105</v>
      </c>
      <c r="G47" s="34">
        <f t="shared" ref="G47:J47" si="7">G13+G17+G27+G32+G39+G46</f>
        <v>50.656000000000006</v>
      </c>
      <c r="H47" s="34">
        <f t="shared" si="7"/>
        <v>33.549999999999997</v>
      </c>
      <c r="I47" s="34">
        <f t="shared" si="7"/>
        <v>142.83999999999997</v>
      </c>
      <c r="J47" s="34">
        <f t="shared" si="7"/>
        <v>1205.06</v>
      </c>
      <c r="K47" s="35"/>
      <c r="L47" s="34">
        <f ca="1">L13+L17+L27+L32+L39+L46</f>
        <v>0</v>
      </c>
    </row>
    <row r="48" spans="1:12" ht="46.8" x14ac:dyDescent="0.3">
      <c r="A48" s="15">
        <v>1</v>
      </c>
      <c r="B48" s="16">
        <v>2</v>
      </c>
      <c r="C48" s="24" t="s">
        <v>20</v>
      </c>
      <c r="D48" s="5" t="s">
        <v>21</v>
      </c>
      <c r="E48" s="58" t="s">
        <v>59</v>
      </c>
      <c r="F48" s="58">
        <v>155</v>
      </c>
      <c r="G48" s="59">
        <v>4.6900000000000004</v>
      </c>
      <c r="H48" s="59">
        <v>6.09</v>
      </c>
      <c r="I48" s="59">
        <v>23.55</v>
      </c>
      <c r="J48" s="59">
        <v>168.2</v>
      </c>
      <c r="K48" s="58" t="s">
        <v>62</v>
      </c>
      <c r="L48" s="48"/>
    </row>
    <row r="49" spans="1:12" ht="14.4" x14ac:dyDescent="0.3">
      <c r="A49" s="15"/>
      <c r="B49" s="16"/>
      <c r="C49" s="11"/>
      <c r="D49" s="6"/>
      <c r="E49" s="52"/>
      <c r="F49" s="51"/>
      <c r="G49" s="51"/>
      <c r="H49" s="51"/>
      <c r="I49" s="51"/>
      <c r="J49" s="51"/>
      <c r="K49" s="52"/>
      <c r="L49" s="51"/>
    </row>
    <row r="50" spans="1:12" ht="46.8" x14ac:dyDescent="0.3">
      <c r="A50" s="15"/>
      <c r="B50" s="16"/>
      <c r="C50" s="11"/>
      <c r="D50" s="7" t="s">
        <v>22</v>
      </c>
      <c r="E50" s="58" t="s">
        <v>60</v>
      </c>
      <c r="F50" s="58">
        <v>180</v>
      </c>
      <c r="G50" s="59">
        <v>2.52</v>
      </c>
      <c r="H50" s="59">
        <v>2.87</v>
      </c>
      <c r="I50" s="59">
        <v>17.75</v>
      </c>
      <c r="J50" s="59">
        <v>106.93</v>
      </c>
      <c r="K50" s="58" t="s">
        <v>61</v>
      </c>
      <c r="L50" s="51"/>
    </row>
    <row r="51" spans="1:12" ht="15.6" x14ac:dyDescent="0.3">
      <c r="A51" s="15"/>
      <c r="B51" s="16"/>
      <c r="C51" s="11"/>
      <c r="D51" s="7" t="s">
        <v>23</v>
      </c>
      <c r="E51" s="58" t="s">
        <v>52</v>
      </c>
      <c r="F51" s="58">
        <v>40</v>
      </c>
      <c r="G51" s="59">
        <v>3.08</v>
      </c>
      <c r="H51" s="59">
        <v>0.56000000000000005</v>
      </c>
      <c r="I51" s="59">
        <v>15.08</v>
      </c>
      <c r="J51" s="59">
        <v>94</v>
      </c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375</v>
      </c>
      <c r="G55" s="21">
        <f t="shared" ref="G55:J55" si="8">SUM(G48:G54)</f>
        <v>10.290000000000001</v>
      </c>
      <c r="H55" s="21">
        <f t="shared" si="8"/>
        <v>9.5200000000000014</v>
      </c>
      <c r="I55" s="21">
        <f t="shared" si="8"/>
        <v>56.379999999999995</v>
      </c>
      <c r="J55" s="21">
        <f t="shared" si="8"/>
        <v>369.13</v>
      </c>
      <c r="K55" s="27"/>
      <c r="L55" s="21">
        <f t="shared" ref="L55:L97" si="9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6" x14ac:dyDescent="0.3">
      <c r="A61" s="15"/>
      <c r="B61" s="16"/>
      <c r="C61" s="11"/>
      <c r="D61" s="7" t="s">
        <v>28</v>
      </c>
      <c r="E61" s="58" t="s">
        <v>63</v>
      </c>
      <c r="F61" s="58">
        <v>200</v>
      </c>
      <c r="G61" s="59">
        <v>1.52</v>
      </c>
      <c r="H61" s="59">
        <v>5.33</v>
      </c>
      <c r="I61" s="59">
        <v>8.65</v>
      </c>
      <c r="J61" s="59">
        <v>88.89</v>
      </c>
      <c r="K61" s="52"/>
      <c r="L61" s="51"/>
    </row>
    <row r="62" spans="1:12" ht="15.6" x14ac:dyDescent="0.3">
      <c r="A62" s="15"/>
      <c r="B62" s="16"/>
      <c r="C62" s="11"/>
      <c r="D62" s="7" t="s">
        <v>29</v>
      </c>
      <c r="E62" s="58" t="s">
        <v>64</v>
      </c>
      <c r="F62" s="58">
        <v>210</v>
      </c>
      <c r="G62" s="59">
        <v>24.33</v>
      </c>
      <c r="H62" s="59">
        <v>20.69</v>
      </c>
      <c r="I62" s="59">
        <v>33.71</v>
      </c>
      <c r="J62" s="59">
        <v>418.37</v>
      </c>
      <c r="K62" s="52"/>
      <c r="L62" s="51"/>
    </row>
    <row r="63" spans="1:12" ht="15.6" x14ac:dyDescent="0.3">
      <c r="A63" s="15"/>
      <c r="B63" s="16"/>
      <c r="C63" s="11"/>
      <c r="D63" s="7" t="s">
        <v>30</v>
      </c>
      <c r="E63" s="58" t="s">
        <v>65</v>
      </c>
      <c r="F63" s="58">
        <v>180</v>
      </c>
      <c r="G63" s="59">
        <v>7.0000000000000007E-2</v>
      </c>
      <c r="H63" s="59">
        <v>0.01</v>
      </c>
      <c r="I63" s="59">
        <v>15.31</v>
      </c>
      <c r="J63" s="59">
        <v>61.62</v>
      </c>
      <c r="K63" s="52"/>
      <c r="L63" s="51"/>
    </row>
    <row r="64" spans="1:12" ht="15.6" x14ac:dyDescent="0.3">
      <c r="A64" s="15"/>
      <c r="B64" s="16"/>
      <c r="C64" s="11"/>
      <c r="D64" s="7" t="s">
        <v>31</v>
      </c>
      <c r="E64" s="58" t="s">
        <v>51</v>
      </c>
      <c r="F64" s="58">
        <v>50</v>
      </c>
      <c r="G64" s="59">
        <v>3.1</v>
      </c>
      <c r="H64" s="59">
        <v>0.6</v>
      </c>
      <c r="I64" s="59">
        <v>15.1</v>
      </c>
      <c r="J64" s="59">
        <v>130</v>
      </c>
      <c r="K64" s="52"/>
      <c r="L64" s="51"/>
    </row>
    <row r="65" spans="1:12" ht="15.6" x14ac:dyDescent="0.3">
      <c r="A65" s="15"/>
      <c r="B65" s="16"/>
      <c r="C65" s="11"/>
      <c r="D65" s="7" t="s">
        <v>32</v>
      </c>
      <c r="E65" s="58" t="s">
        <v>52</v>
      </c>
      <c r="F65" s="58">
        <v>60</v>
      </c>
      <c r="G65" s="59">
        <v>3.1</v>
      </c>
      <c r="H65" s="59">
        <v>0.7</v>
      </c>
      <c r="I65" s="59">
        <v>15.2</v>
      </c>
      <c r="J65" s="59">
        <v>141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:J69" si="12">SUM(G60:G68)</f>
        <v>32.119999999999997</v>
      </c>
      <c r="H69" s="21">
        <f t="shared" si="12"/>
        <v>27.330000000000005</v>
      </c>
      <c r="I69" s="21">
        <f t="shared" si="12"/>
        <v>87.97</v>
      </c>
      <c r="J69" s="21">
        <f t="shared" si="12"/>
        <v>839.88</v>
      </c>
      <c r="K69" s="27"/>
      <c r="L69" s="21">
        <f t="shared" ref="L69" ca="1" si="13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3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1075</v>
      </c>
      <c r="G89" s="34">
        <f t="shared" ref="G89:J89" si="20">G55+G59+G69+G74+G81+G88</f>
        <v>42.41</v>
      </c>
      <c r="H89" s="34">
        <f t="shared" si="20"/>
        <v>36.850000000000009</v>
      </c>
      <c r="I89" s="34">
        <f t="shared" si="20"/>
        <v>144.35</v>
      </c>
      <c r="J89" s="34">
        <f t="shared" si="20"/>
        <v>1209.01</v>
      </c>
      <c r="K89" s="35"/>
      <c r="L89" s="34">
        <f t="shared" ref="L89" ca="1" si="21">L55+L59+L69+L74+L81+L88</f>
        <v>0</v>
      </c>
    </row>
    <row r="90" spans="1:12" ht="15.6" x14ac:dyDescent="0.3">
      <c r="A90" s="22">
        <v>1</v>
      </c>
      <c r="B90" s="23">
        <v>3</v>
      </c>
      <c r="C90" s="24" t="s">
        <v>20</v>
      </c>
      <c r="D90" s="5" t="s">
        <v>21</v>
      </c>
      <c r="E90" s="58" t="s">
        <v>66</v>
      </c>
      <c r="F90" s="58">
        <v>155</v>
      </c>
      <c r="G90" s="59">
        <v>4.96</v>
      </c>
      <c r="H90" s="59">
        <v>6.3</v>
      </c>
      <c r="I90" s="59">
        <v>26.58</v>
      </c>
      <c r="J90" s="59">
        <v>182.65</v>
      </c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6" x14ac:dyDescent="0.3">
      <c r="A92" s="25"/>
      <c r="B92" s="16"/>
      <c r="C92" s="11"/>
      <c r="D92" s="7" t="s">
        <v>22</v>
      </c>
      <c r="E92" s="58" t="s">
        <v>50</v>
      </c>
      <c r="F92" s="58">
        <v>180</v>
      </c>
      <c r="G92" s="59">
        <v>0.108</v>
      </c>
      <c r="H92" s="59">
        <v>0</v>
      </c>
      <c r="I92" s="59">
        <v>10.85</v>
      </c>
      <c r="J92" s="59">
        <v>44</v>
      </c>
      <c r="K92" s="52"/>
      <c r="L92" s="51"/>
    </row>
    <row r="93" spans="1:12" ht="15.6" x14ac:dyDescent="0.3">
      <c r="A93" s="25"/>
      <c r="B93" s="16"/>
      <c r="C93" s="11"/>
      <c r="D93" s="7" t="s">
        <v>23</v>
      </c>
      <c r="E93" s="58" t="s">
        <v>52</v>
      </c>
      <c r="F93" s="58">
        <v>40</v>
      </c>
      <c r="G93" s="59">
        <v>3.08</v>
      </c>
      <c r="H93" s="59">
        <v>0.56000000000000005</v>
      </c>
      <c r="I93" s="59">
        <v>15.08</v>
      </c>
      <c r="J93" s="59">
        <v>94</v>
      </c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375</v>
      </c>
      <c r="G97" s="21">
        <f t="shared" ref="G97:J97" si="22">SUM(G90:G96)</f>
        <v>8.1479999999999997</v>
      </c>
      <c r="H97" s="21">
        <f t="shared" si="22"/>
        <v>6.8599999999999994</v>
      </c>
      <c r="I97" s="21">
        <f t="shared" si="22"/>
        <v>52.51</v>
      </c>
      <c r="J97" s="21">
        <f t="shared" si="22"/>
        <v>320.64999999999998</v>
      </c>
      <c r="K97" s="27"/>
      <c r="L97" s="21">
        <f t="shared" si="9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6" x14ac:dyDescent="0.3">
      <c r="A103" s="25"/>
      <c r="B103" s="16"/>
      <c r="C103" s="11"/>
      <c r="D103" s="7" t="s">
        <v>28</v>
      </c>
      <c r="E103" s="58" t="s">
        <v>67</v>
      </c>
      <c r="F103" s="58">
        <v>200</v>
      </c>
      <c r="G103" s="59">
        <v>4</v>
      </c>
      <c r="H103" s="59">
        <v>9</v>
      </c>
      <c r="I103" s="59">
        <v>25.9</v>
      </c>
      <c r="J103" s="59">
        <v>119.7</v>
      </c>
      <c r="K103" s="52"/>
      <c r="L103" s="51"/>
    </row>
    <row r="104" spans="1:12" ht="15.6" x14ac:dyDescent="0.3">
      <c r="A104" s="25"/>
      <c r="B104" s="16"/>
      <c r="C104" s="11"/>
      <c r="D104" s="7" t="s">
        <v>29</v>
      </c>
      <c r="E104" s="60" t="s">
        <v>68</v>
      </c>
      <c r="F104" s="60">
        <v>90</v>
      </c>
      <c r="G104" s="61">
        <v>12.43</v>
      </c>
      <c r="H104" s="61">
        <v>2.3199999999999998</v>
      </c>
      <c r="I104" s="61">
        <v>8.15</v>
      </c>
      <c r="J104" s="61">
        <v>103.12</v>
      </c>
      <c r="K104" s="52"/>
      <c r="L104" s="51"/>
    </row>
    <row r="105" spans="1:12" ht="15.6" x14ac:dyDescent="0.3">
      <c r="A105" s="25"/>
      <c r="B105" s="16"/>
      <c r="C105" s="11"/>
      <c r="D105" s="7" t="s">
        <v>30</v>
      </c>
      <c r="E105" s="58" t="s">
        <v>69</v>
      </c>
      <c r="F105" s="58">
        <v>150</v>
      </c>
      <c r="G105" s="59">
        <v>5.52</v>
      </c>
      <c r="H105" s="59">
        <v>5.3</v>
      </c>
      <c r="I105" s="59">
        <v>35.33</v>
      </c>
      <c r="J105" s="59">
        <v>211.1</v>
      </c>
      <c r="K105" s="52"/>
      <c r="L105" s="51"/>
    </row>
    <row r="106" spans="1:12" ht="15.6" x14ac:dyDescent="0.3">
      <c r="A106" s="25"/>
      <c r="B106" s="16"/>
      <c r="C106" s="11"/>
      <c r="D106" s="7" t="s">
        <v>31</v>
      </c>
      <c r="E106" s="58" t="s">
        <v>70</v>
      </c>
      <c r="F106" s="58">
        <v>180</v>
      </c>
      <c r="G106" s="59">
        <v>0.5</v>
      </c>
      <c r="H106" s="59">
        <v>0</v>
      </c>
      <c r="I106" s="59">
        <v>25.13</v>
      </c>
      <c r="J106" s="59">
        <v>103.44</v>
      </c>
      <c r="K106" s="52"/>
      <c r="L106" s="51"/>
    </row>
    <row r="107" spans="1:12" ht="15.6" x14ac:dyDescent="0.3">
      <c r="A107" s="25"/>
      <c r="B107" s="16"/>
      <c r="C107" s="11"/>
      <c r="D107" s="7" t="s">
        <v>32</v>
      </c>
      <c r="E107" s="58" t="s">
        <v>51</v>
      </c>
      <c r="F107" s="58">
        <v>50</v>
      </c>
      <c r="G107" s="59">
        <v>3.1</v>
      </c>
      <c r="H107" s="59">
        <v>0.6</v>
      </c>
      <c r="I107" s="59">
        <v>15.1</v>
      </c>
      <c r="J107" s="59">
        <v>130</v>
      </c>
      <c r="K107" s="52"/>
      <c r="L107" s="51"/>
    </row>
    <row r="108" spans="1:12" ht="15.6" x14ac:dyDescent="0.3">
      <c r="A108" s="25"/>
      <c r="B108" s="16"/>
      <c r="C108" s="11"/>
      <c r="D108" s="7" t="s">
        <v>33</v>
      </c>
      <c r="E108" s="58" t="s">
        <v>52</v>
      </c>
      <c r="F108" s="58">
        <v>60</v>
      </c>
      <c r="G108" s="59">
        <v>3.1</v>
      </c>
      <c r="H108" s="59">
        <v>0.7</v>
      </c>
      <c r="I108" s="59">
        <v>15.2</v>
      </c>
      <c r="J108" s="59">
        <v>141</v>
      </c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:J111" si="25">SUM(G102:G110)</f>
        <v>28.650000000000002</v>
      </c>
      <c r="H111" s="21">
        <f t="shared" si="25"/>
        <v>17.920000000000002</v>
      </c>
      <c r="I111" s="21">
        <f t="shared" si="25"/>
        <v>124.80999999999999</v>
      </c>
      <c r="J111" s="21">
        <f t="shared" si="25"/>
        <v>808.3599999999999</v>
      </c>
      <c r="K111" s="27"/>
      <c r="L111" s="21">
        <f t="shared" ref="L111" ca="1" si="2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31">SUM(G124:G129)</f>
        <v>0</v>
      </c>
      <c r="H130" s="21">
        <f t="shared" si="31"/>
        <v>0</v>
      </c>
      <c r="I130" s="21">
        <f t="shared" ref="I130:J130" si="32">SUM(I124:I129)</f>
        <v>0</v>
      </c>
      <c r="J130" s="21">
        <f t="shared" si="32"/>
        <v>0</v>
      </c>
      <c r="K130" s="27"/>
      <c r="L130" s="21">
        <f t="shared" ref="L130" ca="1" si="33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1105</v>
      </c>
      <c r="G131" s="34">
        <f t="shared" ref="G131:J131" si="34">G97+G101+G111+G116+G123+G130</f>
        <v>36.798000000000002</v>
      </c>
      <c r="H131" s="34">
        <f t="shared" si="34"/>
        <v>24.78</v>
      </c>
      <c r="I131" s="34">
        <f t="shared" si="34"/>
        <v>177.32</v>
      </c>
      <c r="J131" s="34">
        <f t="shared" si="34"/>
        <v>1129.0099999999998</v>
      </c>
      <c r="K131" s="35"/>
      <c r="L131" s="34">
        <f t="shared" ref="L131" ca="1" si="35">L97+L101+L111+L116+L123+L130</f>
        <v>0</v>
      </c>
    </row>
    <row r="132" spans="1:12" ht="15.6" x14ac:dyDescent="0.3">
      <c r="A132" s="22">
        <v>1</v>
      </c>
      <c r="B132" s="23">
        <v>4</v>
      </c>
      <c r="C132" s="24" t="s">
        <v>20</v>
      </c>
      <c r="D132" s="5" t="s">
        <v>21</v>
      </c>
      <c r="E132" s="58" t="s">
        <v>71</v>
      </c>
      <c r="F132" s="58">
        <v>200</v>
      </c>
      <c r="G132" s="59">
        <v>5.58</v>
      </c>
      <c r="H132" s="59">
        <v>6.12</v>
      </c>
      <c r="I132" s="59">
        <v>19.73</v>
      </c>
      <c r="J132" s="59">
        <v>156</v>
      </c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6" x14ac:dyDescent="0.3">
      <c r="A134" s="25"/>
      <c r="B134" s="16"/>
      <c r="C134" s="11"/>
      <c r="D134" s="7" t="s">
        <v>22</v>
      </c>
      <c r="E134" s="58" t="s">
        <v>72</v>
      </c>
      <c r="F134" s="58">
        <v>180</v>
      </c>
      <c r="G134" s="59">
        <v>1.23</v>
      </c>
      <c r="H134" s="59">
        <v>0</v>
      </c>
      <c r="I134" s="59">
        <v>26.14</v>
      </c>
      <c r="J134" s="59">
        <v>104.67</v>
      </c>
      <c r="K134" s="52"/>
      <c r="L134" s="51"/>
    </row>
    <row r="135" spans="1:12" ht="15.6" x14ac:dyDescent="0.3">
      <c r="A135" s="25"/>
      <c r="B135" s="16"/>
      <c r="C135" s="11"/>
      <c r="D135" s="7" t="s">
        <v>23</v>
      </c>
      <c r="E135" s="58" t="s">
        <v>52</v>
      </c>
      <c r="F135" s="58">
        <v>40</v>
      </c>
      <c r="G135" s="62">
        <v>3.08</v>
      </c>
      <c r="H135" s="62">
        <v>0.56000000000000005</v>
      </c>
      <c r="I135" s="62">
        <v>15.08</v>
      </c>
      <c r="J135" s="62">
        <v>94</v>
      </c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420</v>
      </c>
      <c r="G139" s="21">
        <f t="shared" ref="G139:J139" si="36">SUM(G132:G138)</f>
        <v>9.89</v>
      </c>
      <c r="H139" s="21">
        <f t="shared" si="36"/>
        <v>6.68</v>
      </c>
      <c r="I139" s="21">
        <f t="shared" si="36"/>
        <v>60.95</v>
      </c>
      <c r="J139" s="21">
        <f t="shared" si="36"/>
        <v>354.67</v>
      </c>
      <c r="K139" s="27"/>
      <c r="L139" s="21">
        <f t="shared" ref="L139:L181" si="37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8">SUM(G140:G142)</f>
        <v>0</v>
      </c>
      <c r="H143" s="21">
        <f t="shared" si="38"/>
        <v>0</v>
      </c>
      <c r="I143" s="21">
        <f t="shared" si="38"/>
        <v>0</v>
      </c>
      <c r="J143" s="21">
        <f t="shared" si="38"/>
        <v>0</v>
      </c>
      <c r="K143" s="27"/>
      <c r="L143" s="21">
        <f t="shared" ref="L143" ca="1" si="39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6" x14ac:dyDescent="0.3">
      <c r="A145" s="25"/>
      <c r="B145" s="16"/>
      <c r="C145" s="11"/>
      <c r="D145" s="7" t="s">
        <v>28</v>
      </c>
      <c r="E145" s="58" t="s">
        <v>73</v>
      </c>
      <c r="F145" s="58">
        <v>200</v>
      </c>
      <c r="G145" s="59">
        <v>1.54</v>
      </c>
      <c r="H145" s="59">
        <v>2.2799999999999998</v>
      </c>
      <c r="I145" s="59">
        <v>10.07</v>
      </c>
      <c r="J145" s="59">
        <v>92.19</v>
      </c>
      <c r="K145" s="52"/>
      <c r="L145" s="51"/>
    </row>
    <row r="146" spans="1:12" ht="15.6" x14ac:dyDescent="0.3">
      <c r="A146" s="25"/>
      <c r="B146" s="16"/>
      <c r="C146" s="11"/>
      <c r="D146" s="7" t="s">
        <v>29</v>
      </c>
      <c r="E146" s="60" t="s">
        <v>74</v>
      </c>
      <c r="F146" s="60">
        <v>90</v>
      </c>
      <c r="G146" s="61">
        <v>29.58</v>
      </c>
      <c r="H146" s="61">
        <v>34.26</v>
      </c>
      <c r="I146" s="61">
        <v>2</v>
      </c>
      <c r="J146" s="61">
        <v>434.71</v>
      </c>
      <c r="K146" s="52"/>
      <c r="L146" s="51"/>
    </row>
    <row r="147" spans="1:12" ht="15.6" x14ac:dyDescent="0.3">
      <c r="A147" s="25"/>
      <c r="B147" s="16"/>
      <c r="C147" s="11"/>
      <c r="D147" s="7" t="s">
        <v>30</v>
      </c>
      <c r="E147" s="58" t="s">
        <v>75</v>
      </c>
      <c r="F147" s="58">
        <v>150</v>
      </c>
      <c r="G147" s="59">
        <v>3.89</v>
      </c>
      <c r="H147" s="59">
        <v>5.09</v>
      </c>
      <c r="I147" s="59">
        <v>40.28</v>
      </c>
      <c r="J147" s="59">
        <v>225.18</v>
      </c>
      <c r="K147" s="52"/>
      <c r="L147" s="51"/>
    </row>
    <row r="148" spans="1:12" ht="15.6" x14ac:dyDescent="0.3">
      <c r="A148" s="25"/>
      <c r="B148" s="16"/>
      <c r="C148" s="11"/>
      <c r="D148" s="7" t="s">
        <v>31</v>
      </c>
      <c r="E148" s="58" t="s">
        <v>50</v>
      </c>
      <c r="F148" s="58">
        <v>180</v>
      </c>
      <c r="G148" s="59">
        <v>0.108</v>
      </c>
      <c r="H148" s="59">
        <v>0</v>
      </c>
      <c r="I148" s="59">
        <v>10.85</v>
      </c>
      <c r="J148" s="59">
        <v>44</v>
      </c>
      <c r="K148" s="52"/>
      <c r="L148" s="51"/>
    </row>
    <row r="149" spans="1:12" ht="15.6" x14ac:dyDescent="0.3">
      <c r="A149" s="25"/>
      <c r="B149" s="16"/>
      <c r="C149" s="11"/>
      <c r="D149" s="7" t="s">
        <v>32</v>
      </c>
      <c r="E149" s="58" t="s">
        <v>51</v>
      </c>
      <c r="F149" s="58">
        <v>50</v>
      </c>
      <c r="G149" s="59">
        <v>3.1</v>
      </c>
      <c r="H149" s="59">
        <v>0.6</v>
      </c>
      <c r="I149" s="59">
        <v>15.1</v>
      </c>
      <c r="J149" s="59">
        <v>130</v>
      </c>
      <c r="K149" s="52"/>
      <c r="L149" s="51"/>
    </row>
    <row r="150" spans="1:12" ht="15.6" x14ac:dyDescent="0.3">
      <c r="A150" s="25"/>
      <c r="B150" s="16"/>
      <c r="C150" s="11"/>
      <c r="D150" s="7" t="s">
        <v>33</v>
      </c>
      <c r="E150" s="58" t="s">
        <v>52</v>
      </c>
      <c r="F150" s="58">
        <v>60</v>
      </c>
      <c r="G150" s="59">
        <v>3.1</v>
      </c>
      <c r="H150" s="59">
        <v>0.7</v>
      </c>
      <c r="I150" s="59">
        <v>15.2</v>
      </c>
      <c r="J150" s="59">
        <v>141</v>
      </c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:J153" si="40">SUM(G144:G152)</f>
        <v>41.317999999999998</v>
      </c>
      <c r="H153" s="21">
        <f t="shared" si="40"/>
        <v>42.93</v>
      </c>
      <c r="I153" s="21">
        <f t="shared" si="40"/>
        <v>93.5</v>
      </c>
      <c r="J153" s="21">
        <f t="shared" si="40"/>
        <v>1067.08</v>
      </c>
      <c r="K153" s="27"/>
      <c r="L153" s="21">
        <f t="shared" ref="L153" ca="1" si="4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2">SUM(G154:G157)</f>
        <v>0</v>
      </c>
      <c r="H158" s="21">
        <f t="shared" si="42"/>
        <v>0</v>
      </c>
      <c r="I158" s="21">
        <f t="shared" si="42"/>
        <v>0</v>
      </c>
      <c r="J158" s="21">
        <f t="shared" si="42"/>
        <v>0</v>
      </c>
      <c r="K158" s="27"/>
      <c r="L158" s="21">
        <f t="shared" ref="L158" ca="1" si="43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4">SUM(G159:G164)</f>
        <v>0</v>
      </c>
      <c r="H165" s="21">
        <f t="shared" si="44"/>
        <v>0</v>
      </c>
      <c r="I165" s="21">
        <f t="shared" si="44"/>
        <v>0</v>
      </c>
      <c r="J165" s="21">
        <f t="shared" si="44"/>
        <v>0</v>
      </c>
      <c r="K165" s="27"/>
      <c r="L165" s="21">
        <f t="shared" ref="L165" ca="1" si="45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6">SUM(G166:G171)</f>
        <v>0</v>
      </c>
      <c r="H172" s="21">
        <f t="shared" si="46"/>
        <v>0</v>
      </c>
      <c r="I172" s="21">
        <f t="shared" si="46"/>
        <v>0</v>
      </c>
      <c r="J172" s="21">
        <f t="shared" si="46"/>
        <v>0</v>
      </c>
      <c r="K172" s="27"/>
      <c r="L172" s="21">
        <f t="shared" ref="L172" ca="1" si="47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1150</v>
      </c>
      <c r="G173" s="34">
        <f t="shared" ref="G173:J173" si="48">G139+G143+G153+G158+G165+G172</f>
        <v>51.207999999999998</v>
      </c>
      <c r="H173" s="34">
        <f t="shared" si="48"/>
        <v>49.61</v>
      </c>
      <c r="I173" s="34">
        <f t="shared" si="48"/>
        <v>154.44999999999999</v>
      </c>
      <c r="J173" s="34">
        <f t="shared" si="48"/>
        <v>1421.75</v>
      </c>
      <c r="K173" s="35"/>
      <c r="L173" s="34">
        <f t="shared" ref="L173" ca="1" si="49">L139+L143+L153+L158+L165+L172</f>
        <v>0</v>
      </c>
    </row>
    <row r="174" spans="1:12" ht="15.6" x14ac:dyDescent="0.3">
      <c r="A174" s="22">
        <v>1</v>
      </c>
      <c r="B174" s="23">
        <v>5</v>
      </c>
      <c r="C174" s="24" t="s">
        <v>20</v>
      </c>
      <c r="D174" s="5" t="s">
        <v>21</v>
      </c>
      <c r="E174" s="58" t="s">
        <v>76</v>
      </c>
      <c r="F174" s="58">
        <v>155</v>
      </c>
      <c r="G174" s="59">
        <v>6.02</v>
      </c>
      <c r="H174" s="59">
        <v>6.22</v>
      </c>
      <c r="I174" s="59">
        <v>26.6</v>
      </c>
      <c r="J174" s="59">
        <v>186.49</v>
      </c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6" x14ac:dyDescent="0.3">
      <c r="A176" s="25"/>
      <c r="B176" s="16"/>
      <c r="C176" s="11"/>
      <c r="D176" s="7" t="s">
        <v>22</v>
      </c>
      <c r="E176" s="58" t="s">
        <v>50</v>
      </c>
      <c r="F176" s="58">
        <v>180</v>
      </c>
      <c r="G176" s="59">
        <v>0.108</v>
      </c>
      <c r="H176" s="59">
        <v>0</v>
      </c>
      <c r="I176" s="59">
        <v>10.85</v>
      </c>
      <c r="J176" s="59">
        <v>44</v>
      </c>
      <c r="K176" s="52"/>
      <c r="L176" s="51"/>
    </row>
    <row r="177" spans="1:12" ht="15.6" x14ac:dyDescent="0.3">
      <c r="A177" s="25"/>
      <c r="B177" s="16"/>
      <c r="C177" s="11"/>
      <c r="D177" s="7" t="s">
        <v>23</v>
      </c>
      <c r="E177" s="58" t="s">
        <v>52</v>
      </c>
      <c r="F177" s="58">
        <v>40</v>
      </c>
      <c r="G177" s="59">
        <v>3.08</v>
      </c>
      <c r="H177" s="59">
        <v>0.56000000000000005</v>
      </c>
      <c r="I177" s="59">
        <v>15.08</v>
      </c>
      <c r="J177" s="59">
        <v>94</v>
      </c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375</v>
      </c>
      <c r="G181" s="21">
        <f t="shared" ref="G181:J181" si="50">SUM(G174:G180)</f>
        <v>9.2079999999999984</v>
      </c>
      <c r="H181" s="21">
        <f t="shared" si="50"/>
        <v>6.7799999999999994</v>
      </c>
      <c r="I181" s="21">
        <f t="shared" si="50"/>
        <v>52.53</v>
      </c>
      <c r="J181" s="21">
        <f t="shared" si="50"/>
        <v>324.49</v>
      </c>
      <c r="K181" s="27"/>
      <c r="L181" s="21">
        <f t="shared" si="37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1">SUM(G182:G184)</f>
        <v>0</v>
      </c>
      <c r="H185" s="21">
        <f t="shared" si="51"/>
        <v>0</v>
      </c>
      <c r="I185" s="21">
        <f t="shared" si="51"/>
        <v>0</v>
      </c>
      <c r="J185" s="21">
        <f t="shared" si="51"/>
        <v>0</v>
      </c>
      <c r="K185" s="27"/>
      <c r="L185" s="21">
        <f t="shared" ref="L185" ca="1" si="52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.6" x14ac:dyDescent="0.3">
      <c r="A187" s="25"/>
      <c r="B187" s="16"/>
      <c r="C187" s="11"/>
      <c r="D187" s="7" t="s">
        <v>28</v>
      </c>
      <c r="E187" s="58" t="s">
        <v>77</v>
      </c>
      <c r="F187" s="58">
        <v>200</v>
      </c>
      <c r="G187" s="59">
        <v>2.2599999999999998</v>
      </c>
      <c r="H187" s="59">
        <v>2.29</v>
      </c>
      <c r="I187" s="59">
        <v>17.41</v>
      </c>
      <c r="J187" s="59">
        <v>99.27</v>
      </c>
      <c r="K187" s="52"/>
      <c r="L187" s="51"/>
    </row>
    <row r="188" spans="1:12" ht="15.6" x14ac:dyDescent="0.3">
      <c r="A188" s="25"/>
      <c r="B188" s="16"/>
      <c r="C188" s="11"/>
      <c r="D188" s="7" t="s">
        <v>29</v>
      </c>
      <c r="E188" s="58" t="s">
        <v>78</v>
      </c>
      <c r="F188" s="58">
        <v>90</v>
      </c>
      <c r="G188" s="59">
        <v>7.94</v>
      </c>
      <c r="H188" s="59">
        <v>19.25</v>
      </c>
      <c r="I188" s="59">
        <v>1.31</v>
      </c>
      <c r="J188" s="59">
        <v>215.66</v>
      </c>
      <c r="K188" s="52"/>
      <c r="L188" s="51"/>
    </row>
    <row r="189" spans="1:12" ht="31.2" x14ac:dyDescent="0.3">
      <c r="A189" s="25"/>
      <c r="B189" s="16"/>
      <c r="C189" s="11"/>
      <c r="D189" s="7" t="s">
        <v>30</v>
      </c>
      <c r="E189" s="58" t="s">
        <v>79</v>
      </c>
      <c r="F189" s="58">
        <v>200</v>
      </c>
      <c r="G189" s="59">
        <v>3.6</v>
      </c>
      <c r="H189" s="59">
        <v>5.47</v>
      </c>
      <c r="I189" s="59">
        <v>21.79</v>
      </c>
      <c r="J189" s="59">
        <v>145.96</v>
      </c>
      <c r="K189" s="52"/>
      <c r="L189" s="51"/>
    </row>
    <row r="190" spans="1:12" ht="15.6" x14ac:dyDescent="0.3">
      <c r="A190" s="25"/>
      <c r="B190" s="16"/>
      <c r="C190" s="11"/>
      <c r="D190" s="7" t="s">
        <v>31</v>
      </c>
      <c r="E190" s="58" t="s">
        <v>80</v>
      </c>
      <c r="F190" s="58">
        <v>180</v>
      </c>
      <c r="G190" s="59">
        <v>0.23</v>
      </c>
      <c r="H190" s="59">
        <v>0.23</v>
      </c>
      <c r="I190" s="59">
        <v>22.84</v>
      </c>
      <c r="J190" s="59">
        <v>93.75</v>
      </c>
      <c r="K190" s="52"/>
      <c r="L190" s="51"/>
    </row>
    <row r="191" spans="1:12" ht="15.6" x14ac:dyDescent="0.3">
      <c r="A191" s="25"/>
      <c r="B191" s="16"/>
      <c r="C191" s="11"/>
      <c r="D191" s="7" t="s">
        <v>32</v>
      </c>
      <c r="E191" s="58" t="s">
        <v>51</v>
      </c>
      <c r="F191" s="58">
        <v>40</v>
      </c>
      <c r="G191" s="59">
        <v>3.1</v>
      </c>
      <c r="H191" s="59">
        <v>0.6</v>
      </c>
      <c r="I191" s="59">
        <v>15.1</v>
      </c>
      <c r="J191" s="59">
        <v>94</v>
      </c>
      <c r="K191" s="52"/>
      <c r="L191" s="51"/>
    </row>
    <row r="192" spans="1:12" ht="15.6" x14ac:dyDescent="0.3">
      <c r="A192" s="25"/>
      <c r="B192" s="16"/>
      <c r="C192" s="11"/>
      <c r="D192" s="7" t="s">
        <v>33</v>
      </c>
      <c r="E192" s="58" t="s">
        <v>52</v>
      </c>
      <c r="F192" s="58">
        <v>40</v>
      </c>
      <c r="G192" s="59">
        <v>3.1</v>
      </c>
      <c r="H192" s="59">
        <v>0.7</v>
      </c>
      <c r="I192" s="59">
        <v>15.2</v>
      </c>
      <c r="J192" s="59">
        <v>81</v>
      </c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:J195" si="53">SUM(G186:G194)</f>
        <v>20.23</v>
      </c>
      <c r="H195" s="21">
        <f t="shared" si="53"/>
        <v>28.54</v>
      </c>
      <c r="I195" s="21">
        <f t="shared" si="53"/>
        <v>93.649999999999991</v>
      </c>
      <c r="J195" s="21">
        <f t="shared" si="53"/>
        <v>729.64</v>
      </c>
      <c r="K195" s="27"/>
      <c r="L195" s="21">
        <f t="shared" ref="L195" ca="1" si="54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5">SUM(G196:G199)</f>
        <v>0</v>
      </c>
      <c r="H200" s="21">
        <f t="shared" si="55"/>
        <v>0</v>
      </c>
      <c r="I200" s="21">
        <f t="shared" si="55"/>
        <v>0</v>
      </c>
      <c r="J200" s="21">
        <f t="shared" si="55"/>
        <v>0</v>
      </c>
      <c r="K200" s="27"/>
      <c r="L200" s="21">
        <f t="shared" ref="L200" ca="1" si="56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7">SUM(G201:G206)</f>
        <v>0</v>
      </c>
      <c r="H207" s="21">
        <f t="shared" si="57"/>
        <v>0</v>
      </c>
      <c r="I207" s="21">
        <f t="shared" si="57"/>
        <v>0</v>
      </c>
      <c r="J207" s="21">
        <f t="shared" si="57"/>
        <v>0</v>
      </c>
      <c r="K207" s="27"/>
      <c r="L207" s="21">
        <f t="shared" ref="L207" ca="1" si="58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59">SUM(G208:G213)</f>
        <v>0</v>
      </c>
      <c r="H214" s="21">
        <f t="shared" si="59"/>
        <v>0</v>
      </c>
      <c r="I214" s="21">
        <f t="shared" si="59"/>
        <v>0</v>
      </c>
      <c r="J214" s="21">
        <f t="shared" si="59"/>
        <v>0</v>
      </c>
      <c r="K214" s="27"/>
      <c r="L214" s="21">
        <f t="shared" ref="L214" ca="1" si="60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1125</v>
      </c>
      <c r="G215" s="34">
        <f t="shared" ref="G215:J215" si="61">G181+G185+G195+G200+G207+G214</f>
        <v>29.437999999999999</v>
      </c>
      <c r="H215" s="34">
        <f t="shared" si="61"/>
        <v>35.32</v>
      </c>
      <c r="I215" s="34">
        <f t="shared" si="61"/>
        <v>146.18</v>
      </c>
      <c r="J215" s="34">
        <f t="shared" si="61"/>
        <v>1054.1300000000001</v>
      </c>
      <c r="K215" s="35"/>
      <c r="L215" s="34">
        <f t="shared" ref="L215" ca="1" si="62">L181+L185+L195+L200+L207+L214</f>
        <v>0</v>
      </c>
    </row>
    <row r="216" spans="1:12" ht="15.6" x14ac:dyDescent="0.3">
      <c r="A216" s="22">
        <v>1</v>
      </c>
      <c r="B216" s="23">
        <v>6</v>
      </c>
      <c r="C216" s="24" t="s">
        <v>20</v>
      </c>
      <c r="D216" s="5" t="s">
        <v>21</v>
      </c>
      <c r="E216" s="58" t="s">
        <v>81</v>
      </c>
      <c r="F216" s="58">
        <v>155</v>
      </c>
      <c r="G216" s="59">
        <v>3.9</v>
      </c>
      <c r="H216" s="59">
        <v>4.97</v>
      </c>
      <c r="I216" s="59">
        <v>24.7</v>
      </c>
      <c r="J216" s="59">
        <v>159.19999999999999</v>
      </c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6" x14ac:dyDescent="0.3">
      <c r="A218" s="25"/>
      <c r="B218" s="16"/>
      <c r="C218" s="11"/>
      <c r="D218" s="7" t="s">
        <v>22</v>
      </c>
      <c r="E218" s="58" t="s">
        <v>82</v>
      </c>
      <c r="F218" s="58">
        <v>180</v>
      </c>
      <c r="G218" s="59">
        <v>3.39</v>
      </c>
      <c r="H218" s="59">
        <v>3.54</v>
      </c>
      <c r="I218" s="59">
        <v>23.38</v>
      </c>
      <c r="J218" s="63">
        <v>138.66</v>
      </c>
      <c r="K218" s="52"/>
      <c r="L218" s="51"/>
    </row>
    <row r="219" spans="1:12" ht="15.6" x14ac:dyDescent="0.3">
      <c r="A219" s="25"/>
      <c r="B219" s="16"/>
      <c r="C219" s="11"/>
      <c r="D219" s="7" t="s">
        <v>23</v>
      </c>
      <c r="E219" s="58" t="s">
        <v>52</v>
      </c>
      <c r="F219" s="58">
        <v>40</v>
      </c>
      <c r="G219" s="59">
        <v>3.08</v>
      </c>
      <c r="H219" s="59">
        <v>0.56000000000000005</v>
      </c>
      <c r="I219" s="59">
        <v>15.08</v>
      </c>
      <c r="J219" s="59">
        <v>94</v>
      </c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375</v>
      </c>
      <c r="G223" s="21">
        <f t="shared" ref="G223:J223" si="63">SUM(G216:G222)</f>
        <v>10.370000000000001</v>
      </c>
      <c r="H223" s="21">
        <f t="shared" si="63"/>
        <v>9.07</v>
      </c>
      <c r="I223" s="21">
        <f t="shared" si="63"/>
        <v>63.16</v>
      </c>
      <c r="J223" s="21">
        <f t="shared" si="63"/>
        <v>391.86</v>
      </c>
      <c r="K223" s="27"/>
      <c r="L223" s="21">
        <f t="shared" ref="L223:L265" si="64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5">SUM(G224:G226)</f>
        <v>0</v>
      </c>
      <c r="H227" s="21">
        <f t="shared" si="65"/>
        <v>0</v>
      </c>
      <c r="I227" s="21">
        <f t="shared" si="65"/>
        <v>0</v>
      </c>
      <c r="J227" s="21">
        <f t="shared" si="65"/>
        <v>0</v>
      </c>
      <c r="K227" s="27"/>
      <c r="L227" s="21">
        <f t="shared" ref="L227" ca="1" si="66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6" x14ac:dyDescent="0.3">
      <c r="A229" s="25"/>
      <c r="B229" s="16"/>
      <c r="C229" s="11"/>
      <c r="D229" s="7" t="s">
        <v>28</v>
      </c>
      <c r="E229" s="58" t="s">
        <v>63</v>
      </c>
      <c r="F229" s="58">
        <v>200</v>
      </c>
      <c r="G229" s="59">
        <v>1.52</v>
      </c>
      <c r="H229" s="59">
        <v>5.33</v>
      </c>
      <c r="I229" s="59">
        <v>8.65</v>
      </c>
      <c r="J229" s="59">
        <v>88.89</v>
      </c>
      <c r="K229" s="52"/>
      <c r="L229" s="51"/>
    </row>
    <row r="230" spans="1:12" ht="15.6" x14ac:dyDescent="0.3">
      <c r="A230" s="25"/>
      <c r="B230" s="16"/>
      <c r="C230" s="11"/>
      <c r="D230" s="7" t="s">
        <v>29</v>
      </c>
      <c r="E230" s="58" t="s">
        <v>83</v>
      </c>
      <c r="F230" s="58">
        <v>90</v>
      </c>
      <c r="G230" s="59">
        <v>25.94</v>
      </c>
      <c r="H230" s="59">
        <v>31.29</v>
      </c>
      <c r="I230" s="59">
        <v>4.09</v>
      </c>
      <c r="J230" s="59">
        <v>401.72</v>
      </c>
      <c r="K230" s="52"/>
      <c r="L230" s="51"/>
    </row>
    <row r="231" spans="1:12" ht="15.6" x14ac:dyDescent="0.3">
      <c r="A231" s="25"/>
      <c r="B231" s="16"/>
      <c r="C231" s="11"/>
      <c r="D231" s="7" t="s">
        <v>30</v>
      </c>
      <c r="E231" s="58" t="s">
        <v>69</v>
      </c>
      <c r="F231" s="58">
        <v>150</v>
      </c>
      <c r="G231" s="59">
        <v>5.52</v>
      </c>
      <c r="H231" s="59">
        <v>5.3</v>
      </c>
      <c r="I231" s="59">
        <v>35.33</v>
      </c>
      <c r="J231" s="59">
        <v>211.1</v>
      </c>
      <c r="K231" s="52"/>
      <c r="L231" s="51"/>
    </row>
    <row r="232" spans="1:12" ht="15.6" x14ac:dyDescent="0.3">
      <c r="A232" s="25"/>
      <c r="B232" s="16"/>
      <c r="C232" s="11"/>
      <c r="D232" s="7" t="s">
        <v>31</v>
      </c>
      <c r="E232" s="58" t="s">
        <v>50</v>
      </c>
      <c r="F232" s="58">
        <v>180</v>
      </c>
      <c r="G232" s="59">
        <v>0.108</v>
      </c>
      <c r="H232" s="59">
        <v>0</v>
      </c>
      <c r="I232" s="59">
        <v>10.85</v>
      </c>
      <c r="J232" s="59">
        <v>44</v>
      </c>
      <c r="K232" s="52"/>
      <c r="L232" s="51"/>
    </row>
    <row r="233" spans="1:12" ht="15.6" x14ac:dyDescent="0.3">
      <c r="A233" s="25"/>
      <c r="B233" s="16"/>
      <c r="C233" s="11"/>
      <c r="D233" s="7" t="s">
        <v>32</v>
      </c>
      <c r="E233" s="58" t="s">
        <v>51</v>
      </c>
      <c r="F233" s="58">
        <v>50</v>
      </c>
      <c r="G233" s="59">
        <v>3.1</v>
      </c>
      <c r="H233" s="59">
        <v>0.6</v>
      </c>
      <c r="I233" s="59">
        <v>15.1</v>
      </c>
      <c r="J233" s="59">
        <v>130</v>
      </c>
      <c r="K233" s="52"/>
      <c r="L233" s="51"/>
    </row>
    <row r="234" spans="1:12" ht="15.6" x14ac:dyDescent="0.3">
      <c r="A234" s="25"/>
      <c r="B234" s="16"/>
      <c r="C234" s="11"/>
      <c r="D234" s="7" t="s">
        <v>33</v>
      </c>
      <c r="E234" s="58" t="s">
        <v>52</v>
      </c>
      <c r="F234" s="58">
        <v>60</v>
      </c>
      <c r="G234" s="59">
        <v>3.1</v>
      </c>
      <c r="H234" s="59">
        <v>0.7</v>
      </c>
      <c r="I234" s="59">
        <v>15.2</v>
      </c>
      <c r="J234" s="59">
        <v>141</v>
      </c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:J237" si="67">SUM(G228:G236)</f>
        <v>39.288000000000004</v>
      </c>
      <c r="H237" s="21">
        <f t="shared" si="67"/>
        <v>43.22</v>
      </c>
      <c r="I237" s="21">
        <f t="shared" si="67"/>
        <v>89.22</v>
      </c>
      <c r="J237" s="21">
        <f t="shared" si="67"/>
        <v>1016.71</v>
      </c>
      <c r="K237" s="27"/>
      <c r="L237" s="21">
        <f t="shared" ref="L237" ca="1" si="68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69">SUM(G238:G241)</f>
        <v>0</v>
      </c>
      <c r="H242" s="21">
        <f t="shared" si="69"/>
        <v>0</v>
      </c>
      <c r="I242" s="21">
        <f t="shared" si="69"/>
        <v>0</v>
      </c>
      <c r="J242" s="21">
        <f t="shared" si="69"/>
        <v>0</v>
      </c>
      <c r="K242" s="27"/>
      <c r="L242" s="21">
        <f t="shared" ref="L242" ca="1" si="70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1">SUM(G243:G248)</f>
        <v>0</v>
      </c>
      <c r="H249" s="21">
        <f t="shared" si="71"/>
        <v>0</v>
      </c>
      <c r="I249" s="21">
        <f t="shared" si="71"/>
        <v>0</v>
      </c>
      <c r="J249" s="21">
        <f t="shared" si="71"/>
        <v>0</v>
      </c>
      <c r="K249" s="27"/>
      <c r="L249" s="21">
        <f t="shared" ref="L249" ca="1" si="72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3">SUM(G250:G255)</f>
        <v>0</v>
      </c>
      <c r="H256" s="21">
        <f t="shared" si="73"/>
        <v>0</v>
      </c>
      <c r="I256" s="21">
        <f t="shared" si="73"/>
        <v>0</v>
      </c>
      <c r="J256" s="21">
        <f t="shared" si="73"/>
        <v>0</v>
      </c>
      <c r="K256" s="27"/>
      <c r="L256" s="21">
        <f t="shared" ref="L256" ca="1" si="74">SUM(L250:L258)</f>
        <v>0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1105</v>
      </c>
      <c r="G257" s="34">
        <f t="shared" ref="G257:J257" si="75">G223+G227+G237+G242+G249+G256</f>
        <v>49.658000000000001</v>
      </c>
      <c r="H257" s="34">
        <f t="shared" si="75"/>
        <v>52.29</v>
      </c>
      <c r="I257" s="34">
        <f t="shared" si="75"/>
        <v>152.38</v>
      </c>
      <c r="J257" s="34">
        <f t="shared" si="75"/>
        <v>1408.5700000000002</v>
      </c>
      <c r="K257" s="35"/>
      <c r="L257" s="34">
        <f t="shared" ref="L257" ca="1" si="76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65"/>
      <c r="F258" s="65"/>
      <c r="G258" s="65"/>
      <c r="H258" s="65"/>
      <c r="I258" s="65"/>
      <c r="J258" s="65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65"/>
      <c r="F260" s="65"/>
      <c r="G260" s="65"/>
      <c r="H260" s="65"/>
      <c r="I260" s="65"/>
      <c r="J260" s="65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65"/>
      <c r="F261" s="65"/>
      <c r="G261" s="65"/>
      <c r="H261" s="65"/>
      <c r="I261" s="65"/>
      <c r="J261" s="65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7">SUM(G258:G264)</f>
        <v>0</v>
      </c>
      <c r="H265" s="21">
        <f t="shared" si="77"/>
        <v>0</v>
      </c>
      <c r="I265" s="21">
        <f t="shared" si="77"/>
        <v>0</v>
      </c>
      <c r="J265" s="21">
        <f t="shared" si="77"/>
        <v>0</v>
      </c>
      <c r="K265" s="27"/>
      <c r="L265" s="21">
        <f t="shared" si="64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8">SUM(G266:G268)</f>
        <v>0</v>
      </c>
      <c r="H269" s="21">
        <f t="shared" si="78"/>
        <v>0</v>
      </c>
      <c r="I269" s="21">
        <f t="shared" si="78"/>
        <v>0</v>
      </c>
      <c r="J269" s="21">
        <f t="shared" si="78"/>
        <v>0</v>
      </c>
      <c r="K269" s="27"/>
      <c r="L269" s="21">
        <f t="shared" ref="L269" ca="1" si="7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65"/>
      <c r="F271" s="65"/>
      <c r="G271" s="65"/>
      <c r="H271" s="65"/>
      <c r="I271" s="65"/>
      <c r="J271" s="65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65"/>
      <c r="F272" s="65"/>
      <c r="G272" s="65"/>
      <c r="H272" s="65"/>
      <c r="I272" s="65"/>
      <c r="J272" s="65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65"/>
      <c r="F273" s="65"/>
      <c r="G273" s="65"/>
      <c r="H273" s="65"/>
      <c r="I273" s="65"/>
      <c r="J273" s="65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65"/>
      <c r="F274" s="65"/>
      <c r="G274" s="65"/>
      <c r="H274" s="65"/>
      <c r="I274" s="65"/>
      <c r="J274" s="65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65"/>
      <c r="F275" s="65"/>
      <c r="G275" s="65"/>
      <c r="H275" s="65"/>
      <c r="I275" s="65"/>
      <c r="J275" s="65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65"/>
      <c r="F276" s="65"/>
      <c r="G276" s="65"/>
      <c r="H276" s="65"/>
      <c r="I276" s="65"/>
      <c r="J276" s="65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80">SUM(G270:G278)</f>
        <v>0</v>
      </c>
      <c r="H279" s="21">
        <f t="shared" si="80"/>
        <v>0</v>
      </c>
      <c r="I279" s="21">
        <f t="shared" si="80"/>
        <v>0</v>
      </c>
      <c r="J279" s="21">
        <f t="shared" si="80"/>
        <v>0</v>
      </c>
      <c r="K279" s="27"/>
      <c r="L279" s="21">
        <f t="shared" ref="L279" ca="1" si="81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2">SUM(G280:G283)</f>
        <v>0</v>
      </c>
      <c r="H284" s="21">
        <f t="shared" si="82"/>
        <v>0</v>
      </c>
      <c r="I284" s="21">
        <f t="shared" si="82"/>
        <v>0</v>
      </c>
      <c r="J284" s="21">
        <f t="shared" si="82"/>
        <v>0</v>
      </c>
      <c r="K284" s="27"/>
      <c r="L284" s="21">
        <f t="shared" ref="L284" ca="1" si="83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4">SUM(G285:G290)</f>
        <v>0</v>
      </c>
      <c r="H291" s="21">
        <f t="shared" si="84"/>
        <v>0</v>
      </c>
      <c r="I291" s="21">
        <f t="shared" si="84"/>
        <v>0</v>
      </c>
      <c r="J291" s="21">
        <f t="shared" si="84"/>
        <v>0</v>
      </c>
      <c r="K291" s="27"/>
      <c r="L291" s="21">
        <f t="shared" ref="L291" ca="1" si="85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6">SUM(G292:G297)</f>
        <v>0</v>
      </c>
      <c r="H298" s="21">
        <f t="shared" si="86"/>
        <v>0</v>
      </c>
      <c r="I298" s="21">
        <f t="shared" si="86"/>
        <v>0</v>
      </c>
      <c r="J298" s="21">
        <f t="shared" si="86"/>
        <v>0</v>
      </c>
      <c r="K298" s="27"/>
      <c r="L298" s="21">
        <f t="shared" ref="L298" ca="1" si="87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:J299" si="88">G265+G269+G279+G284+G291+G298</f>
        <v>0</v>
      </c>
      <c r="H299" s="34">
        <f t="shared" si="88"/>
        <v>0</v>
      </c>
      <c r="I299" s="34">
        <f t="shared" si="88"/>
        <v>0</v>
      </c>
      <c r="J299" s="34">
        <f t="shared" si="88"/>
        <v>0</v>
      </c>
      <c r="K299" s="35"/>
      <c r="L299" s="34">
        <f t="shared" ref="L299" ca="1" si="89">L265+L269+L279+L284+L291+L298</f>
        <v>0</v>
      </c>
    </row>
    <row r="300" spans="1:12" ht="15.6" x14ac:dyDescent="0.3">
      <c r="A300" s="22">
        <v>2</v>
      </c>
      <c r="B300" s="23">
        <v>1</v>
      </c>
      <c r="C300" s="24" t="s">
        <v>20</v>
      </c>
      <c r="D300" s="5" t="s">
        <v>21</v>
      </c>
      <c r="E300" s="58" t="s">
        <v>81</v>
      </c>
      <c r="F300" s="58">
        <v>155</v>
      </c>
      <c r="G300" s="59">
        <v>3.9</v>
      </c>
      <c r="H300" s="59">
        <v>4.97</v>
      </c>
      <c r="I300" s="59">
        <v>24.7</v>
      </c>
      <c r="J300" s="59">
        <v>159.19999999999999</v>
      </c>
      <c r="K300" s="49"/>
      <c r="L300" s="48"/>
    </row>
    <row r="301" spans="1:12" ht="14.4" x14ac:dyDescent="0.3">
      <c r="A301" s="25"/>
      <c r="B301" s="16"/>
      <c r="C301" s="11"/>
      <c r="D301" s="6"/>
      <c r="E301" s="52"/>
      <c r="F301" s="52"/>
      <c r="G301" s="52"/>
      <c r="H301" s="52"/>
      <c r="I301" s="52"/>
      <c r="J301" s="52"/>
      <c r="K301" s="52"/>
      <c r="L301" s="51"/>
    </row>
    <row r="302" spans="1:12" ht="15.6" x14ac:dyDescent="0.3">
      <c r="A302" s="25"/>
      <c r="B302" s="16"/>
      <c r="C302" s="11"/>
      <c r="D302" s="7" t="s">
        <v>22</v>
      </c>
      <c r="E302" s="58" t="s">
        <v>82</v>
      </c>
      <c r="F302" s="58">
        <v>180</v>
      </c>
      <c r="G302" s="59">
        <v>3.39</v>
      </c>
      <c r="H302" s="59">
        <v>3.54</v>
      </c>
      <c r="I302" s="59">
        <v>23.38</v>
      </c>
      <c r="J302" s="63">
        <v>138.66</v>
      </c>
      <c r="K302" s="52"/>
      <c r="L302" s="51"/>
    </row>
    <row r="303" spans="1:12" ht="15.6" x14ac:dyDescent="0.3">
      <c r="A303" s="25"/>
      <c r="B303" s="16"/>
      <c r="C303" s="11"/>
      <c r="D303" s="7" t="s">
        <v>23</v>
      </c>
      <c r="E303" s="58" t="s">
        <v>52</v>
      </c>
      <c r="F303" s="58">
        <v>40</v>
      </c>
      <c r="G303" s="59">
        <v>3.08</v>
      </c>
      <c r="H303" s="59">
        <v>0.56000000000000005</v>
      </c>
      <c r="I303" s="59">
        <v>15.08</v>
      </c>
      <c r="J303" s="59">
        <v>94</v>
      </c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375</v>
      </c>
      <c r="G307" s="21">
        <f t="shared" ref="G307:J307" si="90">SUM(G300:G306)</f>
        <v>10.370000000000001</v>
      </c>
      <c r="H307" s="21">
        <f t="shared" si="90"/>
        <v>9.07</v>
      </c>
      <c r="I307" s="21">
        <f t="shared" si="90"/>
        <v>63.16</v>
      </c>
      <c r="J307" s="21">
        <f t="shared" si="90"/>
        <v>391.86</v>
      </c>
      <c r="K307" s="27"/>
      <c r="L307" s="21">
        <f t="shared" ref="L307:L349" si="91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2">SUM(G308:G310)</f>
        <v>0</v>
      </c>
      <c r="H311" s="21">
        <f t="shared" si="92"/>
        <v>0</v>
      </c>
      <c r="I311" s="21">
        <f t="shared" si="92"/>
        <v>0</v>
      </c>
      <c r="J311" s="21">
        <f t="shared" si="92"/>
        <v>0</v>
      </c>
      <c r="K311" s="27"/>
      <c r="L311" s="21">
        <f t="shared" ref="L311" ca="1" si="93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6" x14ac:dyDescent="0.3">
      <c r="A313" s="25"/>
      <c r="B313" s="16"/>
      <c r="C313" s="11"/>
      <c r="D313" s="7" t="s">
        <v>28</v>
      </c>
      <c r="E313" s="58" t="s">
        <v>63</v>
      </c>
      <c r="F313" s="58">
        <v>200</v>
      </c>
      <c r="G313" s="59">
        <v>1.52</v>
      </c>
      <c r="H313" s="59">
        <v>5.33</v>
      </c>
      <c r="I313" s="59">
        <v>8.65</v>
      </c>
      <c r="J313" s="59">
        <v>88.89</v>
      </c>
      <c r="K313" s="52"/>
      <c r="L313" s="51"/>
    </row>
    <row r="314" spans="1:12" ht="15.6" x14ac:dyDescent="0.3">
      <c r="A314" s="25"/>
      <c r="B314" s="16"/>
      <c r="C314" s="11"/>
      <c r="D314" s="7" t="s">
        <v>29</v>
      </c>
      <c r="E314" s="58" t="s">
        <v>83</v>
      </c>
      <c r="F314" s="58">
        <v>90</v>
      </c>
      <c r="G314" s="59">
        <v>25.94</v>
      </c>
      <c r="H314" s="59">
        <v>31.29</v>
      </c>
      <c r="I314" s="59">
        <v>4.09</v>
      </c>
      <c r="J314" s="59">
        <v>401.72</v>
      </c>
      <c r="K314" s="52"/>
      <c r="L314" s="51"/>
    </row>
    <row r="315" spans="1:12" ht="15.6" x14ac:dyDescent="0.3">
      <c r="A315" s="25"/>
      <c r="B315" s="16"/>
      <c r="C315" s="11"/>
      <c r="D315" s="7" t="s">
        <v>30</v>
      </c>
      <c r="E315" s="58" t="s">
        <v>69</v>
      </c>
      <c r="F315" s="58">
        <v>150</v>
      </c>
      <c r="G315" s="59">
        <v>5.52</v>
      </c>
      <c r="H315" s="59">
        <v>5.3</v>
      </c>
      <c r="I315" s="59">
        <v>35.33</v>
      </c>
      <c r="J315" s="59">
        <v>211.1</v>
      </c>
      <c r="K315" s="52"/>
      <c r="L315" s="51"/>
    </row>
    <row r="316" spans="1:12" ht="15.6" x14ac:dyDescent="0.3">
      <c r="A316" s="25"/>
      <c r="B316" s="16"/>
      <c r="C316" s="11"/>
      <c r="D316" s="7" t="s">
        <v>31</v>
      </c>
      <c r="E316" s="58" t="s">
        <v>50</v>
      </c>
      <c r="F316" s="58">
        <v>180</v>
      </c>
      <c r="G316" s="59">
        <v>0.108</v>
      </c>
      <c r="H316" s="59">
        <v>0</v>
      </c>
      <c r="I316" s="59">
        <v>10.85</v>
      </c>
      <c r="J316" s="59">
        <v>44</v>
      </c>
      <c r="K316" s="52"/>
      <c r="L316" s="51"/>
    </row>
    <row r="317" spans="1:12" ht="15.6" x14ac:dyDescent="0.3">
      <c r="A317" s="25"/>
      <c r="B317" s="16"/>
      <c r="C317" s="11"/>
      <c r="D317" s="7" t="s">
        <v>32</v>
      </c>
      <c r="E317" s="58" t="s">
        <v>51</v>
      </c>
      <c r="F317" s="58">
        <v>50</v>
      </c>
      <c r="G317" s="59">
        <v>3.1</v>
      </c>
      <c r="H317" s="59">
        <v>0.6</v>
      </c>
      <c r="I317" s="59">
        <v>15.1</v>
      </c>
      <c r="J317" s="59">
        <v>130</v>
      </c>
      <c r="K317" s="52"/>
      <c r="L317" s="51"/>
    </row>
    <row r="318" spans="1:12" ht="15.6" x14ac:dyDescent="0.3">
      <c r="A318" s="25"/>
      <c r="B318" s="16"/>
      <c r="C318" s="11"/>
      <c r="D318" s="7" t="s">
        <v>33</v>
      </c>
      <c r="E318" s="58" t="s">
        <v>52</v>
      </c>
      <c r="F318" s="58">
        <v>60</v>
      </c>
      <c r="G318" s="59">
        <v>3.1</v>
      </c>
      <c r="H318" s="59">
        <v>0.7</v>
      </c>
      <c r="I318" s="59">
        <v>15.2</v>
      </c>
      <c r="J318" s="59">
        <v>141</v>
      </c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:J321" si="94">SUM(G312:G320)</f>
        <v>39.288000000000004</v>
      </c>
      <c r="H321" s="21">
        <f t="shared" si="94"/>
        <v>43.22</v>
      </c>
      <c r="I321" s="21">
        <f t="shared" si="94"/>
        <v>89.22</v>
      </c>
      <c r="J321" s="21">
        <f t="shared" si="94"/>
        <v>1016.71</v>
      </c>
      <c r="K321" s="27"/>
      <c r="L321" s="21">
        <f t="shared" ref="L321" ca="1" si="95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6">SUM(G322:G325)</f>
        <v>0</v>
      </c>
      <c r="H326" s="21">
        <f t="shared" si="96"/>
        <v>0</v>
      </c>
      <c r="I326" s="21">
        <f t="shared" si="96"/>
        <v>0</v>
      </c>
      <c r="J326" s="21">
        <f t="shared" si="96"/>
        <v>0</v>
      </c>
      <c r="K326" s="27"/>
      <c r="L326" s="21">
        <f t="shared" ref="L326" ca="1" si="97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8">SUM(G327:G332)</f>
        <v>0</v>
      </c>
      <c r="H333" s="21">
        <f t="shared" si="98"/>
        <v>0</v>
      </c>
      <c r="I333" s="21">
        <f t="shared" si="98"/>
        <v>0</v>
      </c>
      <c r="J333" s="21">
        <f t="shared" si="98"/>
        <v>0</v>
      </c>
      <c r="K333" s="27"/>
      <c r="L333" s="21">
        <f t="shared" ref="L333" ca="1" si="9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00">SUM(G334:G339)</f>
        <v>0</v>
      </c>
      <c r="H340" s="21">
        <f t="shared" si="100"/>
        <v>0</v>
      </c>
      <c r="I340" s="21">
        <f t="shared" si="100"/>
        <v>0</v>
      </c>
      <c r="J340" s="21">
        <f t="shared" si="100"/>
        <v>0</v>
      </c>
      <c r="K340" s="27"/>
      <c r="L340" s="21">
        <f t="shared" ref="L340" ca="1" si="101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1105</v>
      </c>
      <c r="G341" s="34">
        <f t="shared" ref="G341:J341" si="102">G307+G311+G321+G326+G333+G340</f>
        <v>49.658000000000001</v>
      </c>
      <c r="H341" s="34">
        <f t="shared" si="102"/>
        <v>52.29</v>
      </c>
      <c r="I341" s="34">
        <f t="shared" si="102"/>
        <v>152.38</v>
      </c>
      <c r="J341" s="34">
        <f t="shared" si="102"/>
        <v>1408.5700000000002</v>
      </c>
      <c r="K341" s="35"/>
      <c r="L341" s="34">
        <f t="shared" ref="L341" ca="1" si="103">L307+L311+L321+L326+L333+L340</f>
        <v>0</v>
      </c>
    </row>
    <row r="342" spans="1:12" ht="15.6" x14ac:dyDescent="0.3">
      <c r="A342" s="15">
        <v>2</v>
      </c>
      <c r="B342" s="16">
        <v>2</v>
      </c>
      <c r="C342" s="24" t="s">
        <v>20</v>
      </c>
      <c r="D342" s="5" t="s">
        <v>21</v>
      </c>
      <c r="E342" s="58" t="s">
        <v>84</v>
      </c>
      <c r="F342" s="58">
        <v>155</v>
      </c>
      <c r="G342" s="59">
        <v>5.64</v>
      </c>
      <c r="H342" s="59">
        <v>6.11</v>
      </c>
      <c r="I342" s="59">
        <v>26.73</v>
      </c>
      <c r="J342" s="59">
        <v>184.78</v>
      </c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6" x14ac:dyDescent="0.3">
      <c r="A344" s="15"/>
      <c r="B344" s="16"/>
      <c r="C344" s="11"/>
      <c r="D344" s="7" t="s">
        <v>22</v>
      </c>
      <c r="E344" s="58" t="s">
        <v>50</v>
      </c>
      <c r="F344" s="58">
        <v>180</v>
      </c>
      <c r="G344" s="59">
        <v>0.108</v>
      </c>
      <c r="H344" s="59">
        <v>0</v>
      </c>
      <c r="I344" s="59">
        <v>10.85</v>
      </c>
      <c r="J344" s="59">
        <v>44</v>
      </c>
      <c r="K344" s="52"/>
      <c r="L344" s="51"/>
    </row>
    <row r="345" spans="1:12" ht="15.6" x14ac:dyDescent="0.3">
      <c r="A345" s="15"/>
      <c r="B345" s="16"/>
      <c r="C345" s="11"/>
      <c r="D345" s="7" t="s">
        <v>23</v>
      </c>
      <c r="E345" s="58" t="s">
        <v>52</v>
      </c>
      <c r="F345" s="58">
        <v>40</v>
      </c>
      <c r="G345" s="59">
        <v>3.08</v>
      </c>
      <c r="H345" s="59">
        <v>0.56000000000000005</v>
      </c>
      <c r="I345" s="59">
        <v>15.08</v>
      </c>
      <c r="J345" s="59">
        <v>94</v>
      </c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375</v>
      </c>
      <c r="G349" s="21">
        <f>SUM(G342:G348)</f>
        <v>8.8279999999999994</v>
      </c>
      <c r="H349" s="21">
        <f>SUM(H342:H348)</f>
        <v>6.67</v>
      </c>
      <c r="I349" s="21">
        <f>SUM(I342:I348)</f>
        <v>52.66</v>
      </c>
      <c r="J349" s="21">
        <f>SUM(J342:J348)</f>
        <v>322.77999999999997</v>
      </c>
      <c r="K349" s="27"/>
      <c r="L349" s="21">
        <f t="shared" si="91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4">SUM(G350:G352)</f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7"/>
      <c r="L353" s="21">
        <f t="shared" ref="L353" ca="1" si="105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.6" x14ac:dyDescent="0.3">
      <c r="A355" s="15"/>
      <c r="B355" s="16"/>
      <c r="C355" s="11"/>
      <c r="D355" s="7" t="s">
        <v>28</v>
      </c>
      <c r="E355" s="58" t="s">
        <v>85</v>
      </c>
      <c r="F355" s="58">
        <v>200</v>
      </c>
      <c r="G355" s="59">
        <v>3</v>
      </c>
      <c r="H355" s="59">
        <v>2.63</v>
      </c>
      <c r="I355" s="59">
        <v>13.47</v>
      </c>
      <c r="J355" s="59">
        <v>89.55</v>
      </c>
      <c r="K355" s="52"/>
      <c r="L355" s="51"/>
    </row>
    <row r="356" spans="1:12" ht="15.6" x14ac:dyDescent="0.3">
      <c r="A356" s="15"/>
      <c r="B356" s="16"/>
      <c r="C356" s="11"/>
      <c r="D356" s="7" t="s">
        <v>29</v>
      </c>
      <c r="E356" s="58" t="s">
        <v>86</v>
      </c>
      <c r="F356" s="58">
        <v>90</v>
      </c>
      <c r="G356" s="59">
        <v>12.82</v>
      </c>
      <c r="H356" s="59">
        <v>14.06</v>
      </c>
      <c r="I356" s="59">
        <v>6.89</v>
      </c>
      <c r="J356" s="59">
        <v>212.1</v>
      </c>
      <c r="K356" s="52"/>
      <c r="L356" s="51"/>
    </row>
    <row r="357" spans="1:12" ht="15.6" x14ac:dyDescent="0.3">
      <c r="A357" s="15"/>
      <c r="B357" s="16"/>
      <c r="C357" s="11"/>
      <c r="D357" s="7" t="s">
        <v>30</v>
      </c>
      <c r="E357" s="58" t="s">
        <v>87</v>
      </c>
      <c r="F357" s="58">
        <v>155</v>
      </c>
      <c r="G357" s="59">
        <v>17.47</v>
      </c>
      <c r="H357" s="59">
        <v>3.88</v>
      </c>
      <c r="I357" s="59">
        <v>38.520000000000003</v>
      </c>
      <c r="J357" s="59">
        <v>248.62</v>
      </c>
      <c r="K357" s="52"/>
      <c r="L357" s="51"/>
    </row>
    <row r="358" spans="1:12" ht="15.6" x14ac:dyDescent="0.3">
      <c r="A358" s="15"/>
      <c r="B358" s="16"/>
      <c r="C358" s="11"/>
      <c r="D358" s="7" t="s">
        <v>31</v>
      </c>
      <c r="E358" s="58" t="s">
        <v>50</v>
      </c>
      <c r="F358" s="58">
        <v>180</v>
      </c>
      <c r="G358" s="59">
        <v>0.108</v>
      </c>
      <c r="H358" s="59">
        <v>0</v>
      </c>
      <c r="I358" s="59">
        <v>10.85</v>
      </c>
      <c r="J358" s="59">
        <v>44</v>
      </c>
      <c r="K358" s="52"/>
      <c r="L358" s="51"/>
    </row>
    <row r="359" spans="1:12" ht="15.6" x14ac:dyDescent="0.3">
      <c r="A359" s="15"/>
      <c r="B359" s="16"/>
      <c r="C359" s="11"/>
      <c r="D359" s="7" t="s">
        <v>32</v>
      </c>
      <c r="E359" s="58" t="s">
        <v>51</v>
      </c>
      <c r="F359" s="58">
        <v>50</v>
      </c>
      <c r="G359" s="59">
        <v>3.1</v>
      </c>
      <c r="H359" s="59">
        <v>0.6</v>
      </c>
      <c r="I359" s="59">
        <v>15.1</v>
      </c>
      <c r="J359" s="59">
        <v>130</v>
      </c>
      <c r="K359" s="52"/>
      <c r="L359" s="51"/>
    </row>
    <row r="360" spans="1:12" ht="15.6" x14ac:dyDescent="0.3">
      <c r="A360" s="15"/>
      <c r="B360" s="16"/>
      <c r="C360" s="11"/>
      <c r="D360" s="7" t="s">
        <v>33</v>
      </c>
      <c r="E360" s="58" t="s">
        <v>52</v>
      </c>
      <c r="F360" s="58">
        <v>60</v>
      </c>
      <c r="G360" s="59">
        <v>3.1</v>
      </c>
      <c r="H360" s="59">
        <v>0.7</v>
      </c>
      <c r="I360" s="59">
        <v>15.2</v>
      </c>
      <c r="J360" s="59">
        <v>141</v>
      </c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735</v>
      </c>
      <c r="G363" s="21">
        <f t="shared" ref="G363:J363" si="106">SUM(G354:G362)</f>
        <v>39.597999999999999</v>
      </c>
      <c r="H363" s="21">
        <f t="shared" si="106"/>
        <v>21.87</v>
      </c>
      <c r="I363" s="21">
        <f t="shared" si="106"/>
        <v>100.03</v>
      </c>
      <c r="J363" s="21">
        <f t="shared" si="106"/>
        <v>865.27</v>
      </c>
      <c r="K363" s="27"/>
      <c r="L363" s="21">
        <f t="shared" ref="L363" ca="1" si="107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08">SUM(G364:G367)</f>
        <v>0</v>
      </c>
      <c r="H368" s="21">
        <f t="shared" si="108"/>
        <v>0</v>
      </c>
      <c r="I368" s="21">
        <f t="shared" si="108"/>
        <v>0</v>
      </c>
      <c r="J368" s="21">
        <f t="shared" si="108"/>
        <v>0</v>
      </c>
      <c r="K368" s="27"/>
      <c r="L368" s="21">
        <f t="shared" ref="L368" ca="1" si="109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0">SUM(G369:G374)</f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7"/>
      <c r="L375" s="21">
        <f t="shared" ref="L375" ca="1" si="111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2">SUM(G376:G381)</f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7"/>
      <c r="L382" s="21">
        <f t="shared" ref="L382" ca="1" si="113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1110</v>
      </c>
      <c r="G383" s="34">
        <f t="shared" ref="G383:J383" si="114">G349+G353+G363+G368+G375+G382</f>
        <v>48.426000000000002</v>
      </c>
      <c r="H383" s="34">
        <f t="shared" si="114"/>
        <v>28.54</v>
      </c>
      <c r="I383" s="34">
        <f t="shared" si="114"/>
        <v>152.69</v>
      </c>
      <c r="J383" s="34">
        <f t="shared" si="114"/>
        <v>1188.05</v>
      </c>
      <c r="K383" s="35"/>
      <c r="L383" s="34">
        <f t="shared" ref="L383" ca="1" si="115">L349+L353+L363+L368+L375+L382</f>
        <v>0</v>
      </c>
    </row>
    <row r="384" spans="1:12" ht="15.6" x14ac:dyDescent="0.3">
      <c r="A384" s="22">
        <v>2</v>
      </c>
      <c r="B384" s="23">
        <v>3</v>
      </c>
      <c r="C384" s="24" t="s">
        <v>20</v>
      </c>
      <c r="D384" s="5" t="s">
        <v>21</v>
      </c>
      <c r="E384" s="58" t="s">
        <v>88</v>
      </c>
      <c r="F384" s="58">
        <v>155</v>
      </c>
      <c r="G384" s="59">
        <v>4.79</v>
      </c>
      <c r="H384" s="59">
        <v>6.74</v>
      </c>
      <c r="I384" s="59">
        <v>19.3</v>
      </c>
      <c r="J384" s="59">
        <v>157.1</v>
      </c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6" x14ac:dyDescent="0.3">
      <c r="A386" s="25"/>
      <c r="B386" s="16"/>
      <c r="C386" s="11"/>
      <c r="D386" s="7" t="s">
        <v>22</v>
      </c>
      <c r="E386" s="58" t="s">
        <v>60</v>
      </c>
      <c r="F386" s="58">
        <v>180</v>
      </c>
      <c r="G386" s="59">
        <v>2.52</v>
      </c>
      <c r="H386" s="59">
        <v>2.87</v>
      </c>
      <c r="I386" s="59">
        <v>17.75</v>
      </c>
      <c r="J386" s="59">
        <v>106.93</v>
      </c>
      <c r="K386" s="52"/>
      <c r="L386" s="51"/>
    </row>
    <row r="387" spans="1:12" ht="15.6" x14ac:dyDescent="0.3">
      <c r="A387" s="25"/>
      <c r="B387" s="16"/>
      <c r="C387" s="11"/>
      <c r="D387" s="7" t="s">
        <v>23</v>
      </c>
      <c r="E387" s="58" t="s">
        <v>52</v>
      </c>
      <c r="F387" s="64">
        <v>40</v>
      </c>
      <c r="G387" s="62">
        <v>3.08</v>
      </c>
      <c r="H387" s="62">
        <v>0.56000000000000005</v>
      </c>
      <c r="I387" s="62">
        <v>15.08</v>
      </c>
      <c r="J387" s="62">
        <v>94</v>
      </c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375</v>
      </c>
      <c r="G391" s="21">
        <f>SUM(G384:G390)</f>
        <v>10.39</v>
      </c>
      <c r="H391" s="21">
        <f>SUM(H384:H390)</f>
        <v>10.17</v>
      </c>
      <c r="I391" s="21">
        <f>SUM(I384:I390)</f>
        <v>52.129999999999995</v>
      </c>
      <c r="J391" s="21">
        <f>SUM(J384:J390)</f>
        <v>358.03</v>
      </c>
      <c r="K391" s="27"/>
      <c r="L391" s="21">
        <f t="shared" ref="L391:L433" si="116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7">SUM(G392:G394)</f>
        <v>0</v>
      </c>
      <c r="H395" s="21">
        <f t="shared" si="117"/>
        <v>0</v>
      </c>
      <c r="I395" s="21">
        <f t="shared" si="117"/>
        <v>0</v>
      </c>
      <c r="J395" s="21">
        <f t="shared" si="117"/>
        <v>0</v>
      </c>
      <c r="K395" s="27"/>
      <c r="L395" s="21">
        <f t="shared" ref="L395" ca="1" si="118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6" x14ac:dyDescent="0.3">
      <c r="A397" s="25"/>
      <c r="B397" s="16"/>
      <c r="C397" s="11"/>
      <c r="D397" s="7" t="s">
        <v>28</v>
      </c>
      <c r="E397" s="58" t="s">
        <v>89</v>
      </c>
      <c r="F397" s="58">
        <v>200</v>
      </c>
      <c r="G397" s="59">
        <v>1.87</v>
      </c>
      <c r="H397" s="59">
        <v>3.11</v>
      </c>
      <c r="I397" s="59">
        <v>10.89</v>
      </c>
      <c r="J397" s="59">
        <v>79.03</v>
      </c>
      <c r="K397" s="52"/>
      <c r="L397" s="51"/>
    </row>
    <row r="398" spans="1:12" ht="15.6" x14ac:dyDescent="0.3">
      <c r="A398" s="25"/>
      <c r="B398" s="16"/>
      <c r="C398" s="11"/>
      <c r="D398" s="7" t="s">
        <v>29</v>
      </c>
      <c r="E398" s="60" t="s">
        <v>90</v>
      </c>
      <c r="F398" s="60">
        <v>90</v>
      </c>
      <c r="G398" s="61">
        <v>16.510000000000002</v>
      </c>
      <c r="H398" s="61">
        <v>10.28</v>
      </c>
      <c r="I398" s="61">
        <v>4.96</v>
      </c>
      <c r="J398" s="61">
        <v>178.41</v>
      </c>
      <c r="K398" s="52"/>
      <c r="L398" s="51"/>
    </row>
    <row r="399" spans="1:12" ht="15.6" x14ac:dyDescent="0.3">
      <c r="A399" s="25"/>
      <c r="B399" s="16"/>
      <c r="C399" s="11"/>
      <c r="D399" s="7" t="s">
        <v>30</v>
      </c>
      <c r="E399" s="58" t="s">
        <v>75</v>
      </c>
      <c r="F399" s="58">
        <v>150</v>
      </c>
      <c r="G399" s="59">
        <v>3.89</v>
      </c>
      <c r="H399" s="59">
        <v>5.09</v>
      </c>
      <c r="I399" s="59">
        <v>40.28</v>
      </c>
      <c r="J399" s="59">
        <v>225.18</v>
      </c>
      <c r="K399" s="52"/>
      <c r="L399" s="51"/>
    </row>
    <row r="400" spans="1:12" ht="15.6" x14ac:dyDescent="0.3">
      <c r="A400" s="25"/>
      <c r="B400" s="16"/>
      <c r="C400" s="11"/>
      <c r="D400" s="7" t="s">
        <v>31</v>
      </c>
      <c r="E400" s="58" t="s">
        <v>70</v>
      </c>
      <c r="F400" s="58">
        <v>180</v>
      </c>
      <c r="G400" s="59">
        <v>0.5</v>
      </c>
      <c r="H400" s="59">
        <v>0</v>
      </c>
      <c r="I400" s="59">
        <v>25.13</v>
      </c>
      <c r="J400" s="59">
        <v>103.44</v>
      </c>
      <c r="K400" s="52"/>
      <c r="L400" s="51"/>
    </row>
    <row r="401" spans="1:12" ht="15.6" x14ac:dyDescent="0.3">
      <c r="A401" s="25"/>
      <c r="B401" s="16"/>
      <c r="C401" s="11"/>
      <c r="D401" s="7" t="s">
        <v>32</v>
      </c>
      <c r="E401" s="58" t="s">
        <v>51</v>
      </c>
      <c r="F401" s="58">
        <v>50</v>
      </c>
      <c r="G401" s="59">
        <v>3.1</v>
      </c>
      <c r="H401" s="59">
        <v>0.6</v>
      </c>
      <c r="I401" s="59">
        <v>15.1</v>
      </c>
      <c r="J401" s="59">
        <v>130</v>
      </c>
      <c r="K401" s="52"/>
      <c r="L401" s="51"/>
    </row>
    <row r="402" spans="1:12" ht="15.6" x14ac:dyDescent="0.3">
      <c r="A402" s="25"/>
      <c r="B402" s="16"/>
      <c r="C402" s="11"/>
      <c r="D402" s="7" t="s">
        <v>33</v>
      </c>
      <c r="E402" s="58" t="s">
        <v>52</v>
      </c>
      <c r="F402" s="58">
        <v>60</v>
      </c>
      <c r="G402" s="59">
        <v>3.1</v>
      </c>
      <c r="H402" s="59">
        <v>0.7</v>
      </c>
      <c r="I402" s="59">
        <v>15.2</v>
      </c>
      <c r="J402" s="59">
        <v>141</v>
      </c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:J405" si="119">SUM(G396:G404)</f>
        <v>28.970000000000006</v>
      </c>
      <c r="H405" s="21">
        <f t="shared" si="119"/>
        <v>19.779999999999998</v>
      </c>
      <c r="I405" s="21">
        <f t="shared" si="119"/>
        <v>111.56</v>
      </c>
      <c r="J405" s="21">
        <f t="shared" si="119"/>
        <v>857.06</v>
      </c>
      <c r="K405" s="27"/>
      <c r="L405" s="21">
        <f t="shared" ref="L405" ca="1" si="120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1">SUM(G406:G409)</f>
        <v>0</v>
      </c>
      <c r="H410" s="21">
        <f t="shared" si="121"/>
        <v>0</v>
      </c>
      <c r="I410" s="21">
        <f t="shared" si="121"/>
        <v>0</v>
      </c>
      <c r="J410" s="21">
        <f t="shared" si="121"/>
        <v>0</v>
      </c>
      <c r="K410" s="27"/>
      <c r="L410" s="21">
        <f t="shared" ref="L410" ca="1" si="122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3">SUM(G411:G416)</f>
        <v>0</v>
      </c>
      <c r="H417" s="21">
        <f t="shared" si="123"/>
        <v>0</v>
      </c>
      <c r="I417" s="21">
        <f t="shared" si="123"/>
        <v>0</v>
      </c>
      <c r="J417" s="21">
        <f t="shared" si="123"/>
        <v>0</v>
      </c>
      <c r="K417" s="27"/>
      <c r="L417" s="21">
        <f t="shared" ref="L417" ca="1" si="124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5">SUM(G418:G423)</f>
        <v>0</v>
      </c>
      <c r="H424" s="21">
        <f t="shared" si="125"/>
        <v>0</v>
      </c>
      <c r="I424" s="21">
        <f t="shared" si="125"/>
        <v>0</v>
      </c>
      <c r="J424" s="21">
        <f t="shared" si="125"/>
        <v>0</v>
      </c>
      <c r="K424" s="27"/>
      <c r="L424" s="21">
        <f t="shared" ref="L424" ca="1" si="126">SUM(L418:L426)</f>
        <v>0</v>
      </c>
    </row>
    <row r="425" spans="1:12" ht="15.75" customHeight="1" thickBot="1" x14ac:dyDescent="0.3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1105</v>
      </c>
      <c r="G425" s="34">
        <f t="shared" ref="G425:J425" si="127">G391+G395+G405+G410+G417+G424</f>
        <v>39.360000000000007</v>
      </c>
      <c r="H425" s="34">
        <f t="shared" si="127"/>
        <v>29.949999999999996</v>
      </c>
      <c r="I425" s="34">
        <f t="shared" si="127"/>
        <v>163.69</v>
      </c>
      <c r="J425" s="34">
        <f t="shared" si="127"/>
        <v>1215.0899999999999</v>
      </c>
      <c r="K425" s="35"/>
      <c r="L425" s="34">
        <f t="shared" ref="L425" ca="1" si="128">L391+L395+L405+L410+L417+L424</f>
        <v>0</v>
      </c>
    </row>
    <row r="426" spans="1:12" ht="15.6" x14ac:dyDescent="0.3">
      <c r="A426" s="22">
        <v>2</v>
      </c>
      <c r="B426" s="23">
        <v>4</v>
      </c>
      <c r="C426" s="24" t="s">
        <v>20</v>
      </c>
      <c r="D426" s="5" t="s">
        <v>21</v>
      </c>
      <c r="E426" s="58" t="s">
        <v>93</v>
      </c>
      <c r="F426" s="58">
        <v>155</v>
      </c>
      <c r="G426" s="59">
        <v>13.88</v>
      </c>
      <c r="H426" s="59">
        <v>21.47</v>
      </c>
      <c r="I426" s="59">
        <v>3.62</v>
      </c>
      <c r="J426" s="59">
        <v>263.08999999999997</v>
      </c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6" x14ac:dyDescent="0.3">
      <c r="A428" s="25"/>
      <c r="B428" s="16"/>
      <c r="C428" s="11"/>
      <c r="D428" s="7" t="s">
        <v>22</v>
      </c>
      <c r="E428" s="58" t="s">
        <v>94</v>
      </c>
      <c r="F428" s="58">
        <v>180</v>
      </c>
      <c r="G428" s="59">
        <v>2.79</v>
      </c>
      <c r="H428" s="59">
        <v>2.5499999999999998</v>
      </c>
      <c r="I428" s="59">
        <v>13.27</v>
      </c>
      <c r="J428" s="59">
        <v>78.599999999999994</v>
      </c>
      <c r="K428" s="52"/>
      <c r="L428" s="51"/>
    </row>
    <row r="429" spans="1:12" ht="15.6" x14ac:dyDescent="0.3">
      <c r="A429" s="25"/>
      <c r="B429" s="16"/>
      <c r="C429" s="11"/>
      <c r="D429" s="7" t="s">
        <v>23</v>
      </c>
      <c r="E429" s="58" t="s">
        <v>52</v>
      </c>
      <c r="F429" s="58">
        <v>40</v>
      </c>
      <c r="G429" s="59">
        <v>3.08</v>
      </c>
      <c r="H429" s="59">
        <v>0.56000000000000005</v>
      </c>
      <c r="I429" s="59">
        <v>15.08</v>
      </c>
      <c r="J429" s="59">
        <v>94</v>
      </c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375</v>
      </c>
      <c r="G433" s="21">
        <f t="shared" ref="G433:J433" si="129">SUM(G426:G432)</f>
        <v>19.75</v>
      </c>
      <c r="H433" s="21">
        <f t="shared" si="129"/>
        <v>24.58</v>
      </c>
      <c r="I433" s="21">
        <f t="shared" si="129"/>
        <v>31.97</v>
      </c>
      <c r="J433" s="21">
        <f t="shared" si="129"/>
        <v>435.68999999999994</v>
      </c>
      <c r="K433" s="27"/>
      <c r="L433" s="21">
        <f t="shared" si="116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0">SUM(G434:G436)</f>
        <v>0</v>
      </c>
      <c r="H437" s="21">
        <f t="shared" si="130"/>
        <v>0</v>
      </c>
      <c r="I437" s="21">
        <f t="shared" si="130"/>
        <v>0</v>
      </c>
      <c r="J437" s="21">
        <f t="shared" si="130"/>
        <v>0</v>
      </c>
      <c r="K437" s="27"/>
      <c r="L437" s="21">
        <f t="shared" ref="L437" ca="1" si="131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.6" x14ac:dyDescent="0.3">
      <c r="A439" s="25"/>
      <c r="B439" s="16"/>
      <c r="C439" s="11"/>
      <c r="D439" s="7" t="s">
        <v>28</v>
      </c>
      <c r="E439" s="58" t="s">
        <v>95</v>
      </c>
      <c r="F439" s="58">
        <v>200</v>
      </c>
      <c r="G439" s="59">
        <v>4.9800000000000004</v>
      </c>
      <c r="H439" s="59">
        <v>6.57</v>
      </c>
      <c r="I439" s="59">
        <v>14.71</v>
      </c>
      <c r="J439" s="59">
        <v>136.78</v>
      </c>
      <c r="K439" s="52"/>
      <c r="L439" s="51"/>
    </row>
    <row r="440" spans="1:12" ht="15.6" x14ac:dyDescent="0.3">
      <c r="A440" s="25"/>
      <c r="B440" s="16"/>
      <c r="C440" s="11"/>
      <c r="D440" s="7" t="s">
        <v>29</v>
      </c>
      <c r="E440" s="58" t="s">
        <v>96</v>
      </c>
      <c r="F440" s="58">
        <v>90</v>
      </c>
      <c r="G440" s="59">
        <v>13.27</v>
      </c>
      <c r="H440" s="59">
        <v>8.9499999999999993</v>
      </c>
      <c r="I440" s="59">
        <v>5.38</v>
      </c>
      <c r="J440" s="59">
        <v>155.26</v>
      </c>
      <c r="K440" s="52"/>
      <c r="L440" s="51"/>
    </row>
    <row r="441" spans="1:12" ht="15.6" x14ac:dyDescent="0.3">
      <c r="A441" s="25"/>
      <c r="B441" s="16"/>
      <c r="C441" s="11"/>
      <c r="D441" s="7" t="s">
        <v>30</v>
      </c>
      <c r="E441" s="58" t="s">
        <v>97</v>
      </c>
      <c r="F441" s="58">
        <v>150</v>
      </c>
      <c r="G441" s="59">
        <v>3.1949999999999998</v>
      </c>
      <c r="H441" s="59">
        <v>6.06</v>
      </c>
      <c r="I441" s="59">
        <v>23.3</v>
      </c>
      <c r="J441" s="59">
        <v>160.44999999999999</v>
      </c>
      <c r="K441" s="52"/>
      <c r="L441" s="51"/>
    </row>
    <row r="442" spans="1:12" ht="15.6" x14ac:dyDescent="0.3">
      <c r="A442" s="25"/>
      <c r="B442" s="16"/>
      <c r="C442" s="11"/>
      <c r="D442" s="7" t="s">
        <v>31</v>
      </c>
      <c r="E442" s="58" t="s">
        <v>65</v>
      </c>
      <c r="F442" s="58">
        <v>180</v>
      </c>
      <c r="G442" s="59">
        <v>7.0000000000000007E-2</v>
      </c>
      <c r="H442" s="59">
        <v>0.01</v>
      </c>
      <c r="I442" s="59">
        <v>15.31</v>
      </c>
      <c r="J442" s="59">
        <v>61.62</v>
      </c>
      <c r="K442" s="52"/>
      <c r="L442" s="51"/>
    </row>
    <row r="443" spans="1:12" ht="15.6" x14ac:dyDescent="0.3">
      <c r="A443" s="25"/>
      <c r="B443" s="16"/>
      <c r="C443" s="11"/>
      <c r="D443" s="7" t="s">
        <v>32</v>
      </c>
      <c r="E443" s="58" t="s">
        <v>51</v>
      </c>
      <c r="F443" s="58">
        <v>50</v>
      </c>
      <c r="G443" s="59">
        <v>3.1</v>
      </c>
      <c r="H443" s="59">
        <v>0.6</v>
      </c>
      <c r="I443" s="59">
        <v>15.1</v>
      </c>
      <c r="J443" s="59">
        <v>130</v>
      </c>
      <c r="K443" s="52"/>
      <c r="L443" s="51"/>
    </row>
    <row r="444" spans="1:12" ht="15.6" x14ac:dyDescent="0.3">
      <c r="A444" s="25"/>
      <c r="B444" s="16"/>
      <c r="C444" s="11"/>
      <c r="D444" s="7" t="s">
        <v>33</v>
      </c>
      <c r="E444" s="58" t="s">
        <v>52</v>
      </c>
      <c r="F444" s="58">
        <v>60</v>
      </c>
      <c r="G444" s="59">
        <v>3.1</v>
      </c>
      <c r="H444" s="59">
        <v>0.7</v>
      </c>
      <c r="I444" s="59">
        <v>15.2</v>
      </c>
      <c r="J444" s="59">
        <v>141</v>
      </c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:J447" si="132">SUM(G438:G446)</f>
        <v>27.715000000000003</v>
      </c>
      <c r="H447" s="21">
        <f t="shared" si="132"/>
        <v>22.89</v>
      </c>
      <c r="I447" s="21">
        <f t="shared" si="132"/>
        <v>89</v>
      </c>
      <c r="J447" s="21">
        <f t="shared" si="132"/>
        <v>785.1099999999999</v>
      </c>
      <c r="K447" s="27"/>
      <c r="L447" s="21">
        <f t="shared" ref="L447" ca="1" si="133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4">SUM(G448:G451)</f>
        <v>0</v>
      </c>
      <c r="H452" s="21">
        <f t="shared" si="134"/>
        <v>0</v>
      </c>
      <c r="I452" s="21">
        <f t="shared" si="134"/>
        <v>0</v>
      </c>
      <c r="J452" s="21">
        <f t="shared" si="134"/>
        <v>0</v>
      </c>
      <c r="K452" s="27"/>
      <c r="L452" s="21">
        <f t="shared" ref="L452" ca="1" si="135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6">SUM(G453:G458)</f>
        <v>0</v>
      </c>
      <c r="H459" s="21">
        <f t="shared" si="136"/>
        <v>0</v>
      </c>
      <c r="I459" s="21">
        <f t="shared" si="136"/>
        <v>0</v>
      </c>
      <c r="J459" s="21">
        <f t="shared" si="136"/>
        <v>0</v>
      </c>
      <c r="K459" s="27"/>
      <c r="L459" s="21">
        <f t="shared" ref="L459" ca="1" si="137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38">SUM(G460:G465)</f>
        <v>0</v>
      </c>
      <c r="H466" s="21">
        <f t="shared" si="138"/>
        <v>0</v>
      </c>
      <c r="I466" s="21">
        <f t="shared" si="138"/>
        <v>0</v>
      </c>
      <c r="J466" s="21">
        <f t="shared" si="138"/>
        <v>0</v>
      </c>
      <c r="K466" s="27"/>
      <c r="L466" s="21">
        <f t="shared" ref="L466" ca="1" si="139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1105</v>
      </c>
      <c r="G467" s="34">
        <f t="shared" ref="G467:J467" si="140">G433+G437+G447+G452+G459+G466</f>
        <v>47.465000000000003</v>
      </c>
      <c r="H467" s="34">
        <f t="shared" si="140"/>
        <v>47.47</v>
      </c>
      <c r="I467" s="34">
        <f t="shared" si="140"/>
        <v>120.97</v>
      </c>
      <c r="J467" s="34">
        <f t="shared" si="140"/>
        <v>1220.7999999999997</v>
      </c>
      <c r="K467" s="35"/>
      <c r="L467" s="34">
        <f t="shared" ref="L467" ca="1" si="141">L433+L437+L447+L452+L459+L466</f>
        <v>0</v>
      </c>
    </row>
    <row r="468" spans="1:12" ht="15.6" x14ac:dyDescent="0.3">
      <c r="A468" s="22">
        <v>2</v>
      </c>
      <c r="B468" s="23">
        <v>5</v>
      </c>
      <c r="C468" s="24" t="s">
        <v>20</v>
      </c>
      <c r="D468" s="5" t="s">
        <v>21</v>
      </c>
      <c r="E468" s="58" t="s">
        <v>91</v>
      </c>
      <c r="F468" s="58">
        <v>155</v>
      </c>
      <c r="G468" s="59">
        <v>4.58</v>
      </c>
      <c r="H468" s="59">
        <v>5.5</v>
      </c>
      <c r="I468" s="59">
        <v>25.98</v>
      </c>
      <c r="J468" s="59">
        <v>172.09</v>
      </c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6" x14ac:dyDescent="0.3">
      <c r="A470" s="25"/>
      <c r="B470" s="16"/>
      <c r="C470" s="11"/>
      <c r="D470" s="7" t="s">
        <v>22</v>
      </c>
      <c r="E470" s="58" t="s">
        <v>82</v>
      </c>
      <c r="F470" s="58">
        <v>180</v>
      </c>
      <c r="G470" s="59">
        <v>3.39</v>
      </c>
      <c r="H470" s="59">
        <v>3.54</v>
      </c>
      <c r="I470" s="59">
        <v>23.38</v>
      </c>
      <c r="J470" s="63">
        <v>138.66</v>
      </c>
      <c r="K470" s="52"/>
      <c r="L470" s="51"/>
    </row>
    <row r="471" spans="1:12" ht="15.6" x14ac:dyDescent="0.3">
      <c r="A471" s="25"/>
      <c r="B471" s="16"/>
      <c r="C471" s="11"/>
      <c r="D471" s="7" t="s">
        <v>23</v>
      </c>
      <c r="E471" s="58" t="s">
        <v>52</v>
      </c>
      <c r="F471" s="58">
        <v>40</v>
      </c>
      <c r="G471" s="59">
        <v>3.08</v>
      </c>
      <c r="H471" s="59">
        <v>0.56000000000000005</v>
      </c>
      <c r="I471" s="59">
        <v>15.08</v>
      </c>
      <c r="J471" s="59">
        <v>94</v>
      </c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375</v>
      </c>
      <c r="G475" s="21">
        <f t="shared" ref="G475:J475" si="142">SUM(G468:G474)</f>
        <v>11.05</v>
      </c>
      <c r="H475" s="21">
        <f t="shared" si="142"/>
        <v>9.6</v>
      </c>
      <c r="I475" s="21">
        <f t="shared" si="142"/>
        <v>64.44</v>
      </c>
      <c r="J475" s="21">
        <f t="shared" si="142"/>
        <v>404.75</v>
      </c>
      <c r="K475" s="27"/>
      <c r="L475" s="21">
        <f t="shared" ref="L475:L517" si="14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4">SUM(G476:G478)</f>
        <v>0</v>
      </c>
      <c r="H479" s="21">
        <f t="shared" si="144"/>
        <v>0</v>
      </c>
      <c r="I479" s="21">
        <f t="shared" si="144"/>
        <v>0</v>
      </c>
      <c r="J479" s="21">
        <f t="shared" si="144"/>
        <v>0</v>
      </c>
      <c r="K479" s="27"/>
      <c r="L479" s="21">
        <f t="shared" ref="L479" ca="1" si="145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.6" x14ac:dyDescent="0.3">
      <c r="A481" s="25"/>
      <c r="B481" s="16"/>
      <c r="C481" s="11"/>
      <c r="D481" s="7" t="s">
        <v>28</v>
      </c>
      <c r="E481" s="58" t="s">
        <v>77</v>
      </c>
      <c r="F481" s="58">
        <v>200</v>
      </c>
      <c r="G481" s="59">
        <v>2.2999999999999998</v>
      </c>
      <c r="H481" s="59">
        <v>2.2999999999999998</v>
      </c>
      <c r="I481" s="59">
        <v>17.399999999999999</v>
      </c>
      <c r="J481" s="59">
        <v>99.3</v>
      </c>
      <c r="K481" s="52"/>
      <c r="L481" s="51"/>
    </row>
    <row r="482" spans="1:12" ht="15.6" x14ac:dyDescent="0.3">
      <c r="A482" s="25"/>
      <c r="B482" s="16"/>
      <c r="C482" s="11"/>
      <c r="D482" s="7" t="s">
        <v>29</v>
      </c>
      <c r="E482" s="58" t="s">
        <v>107</v>
      </c>
      <c r="F482" s="58">
        <v>90</v>
      </c>
      <c r="G482" s="59">
        <v>7.3</v>
      </c>
      <c r="H482" s="59">
        <v>12.4</v>
      </c>
      <c r="I482" s="59">
        <v>7.6</v>
      </c>
      <c r="J482" s="59">
        <v>156.9</v>
      </c>
      <c r="K482" s="52"/>
      <c r="L482" s="51"/>
    </row>
    <row r="483" spans="1:12" ht="15.6" x14ac:dyDescent="0.3">
      <c r="A483" s="25"/>
      <c r="B483" s="16"/>
      <c r="C483" s="11"/>
      <c r="D483" s="7" t="s">
        <v>30</v>
      </c>
      <c r="E483" s="58" t="s">
        <v>49</v>
      </c>
      <c r="F483" s="58">
        <v>150</v>
      </c>
      <c r="G483" s="59">
        <v>9.3000000000000007</v>
      </c>
      <c r="H483" s="59">
        <v>5.3</v>
      </c>
      <c r="I483" s="59">
        <v>36.9</v>
      </c>
      <c r="J483" s="59">
        <v>231.8</v>
      </c>
      <c r="K483" s="52"/>
      <c r="L483" s="51"/>
    </row>
    <row r="484" spans="1:12" ht="15.6" x14ac:dyDescent="0.3">
      <c r="A484" s="25"/>
      <c r="B484" s="16"/>
      <c r="C484" s="11"/>
      <c r="D484" s="7" t="s">
        <v>31</v>
      </c>
      <c r="E484" s="58" t="s">
        <v>106</v>
      </c>
      <c r="F484" s="58">
        <v>180</v>
      </c>
      <c r="G484" s="59">
        <v>0.3</v>
      </c>
      <c r="H484" s="59">
        <v>0.3</v>
      </c>
      <c r="I484" s="59">
        <v>25.4</v>
      </c>
      <c r="J484" s="59">
        <v>104.1</v>
      </c>
      <c r="K484" s="52"/>
      <c r="L484" s="51"/>
    </row>
    <row r="485" spans="1:12" ht="15.6" x14ac:dyDescent="0.3">
      <c r="A485" s="25"/>
      <c r="B485" s="16"/>
      <c r="C485" s="11"/>
      <c r="D485" s="7" t="s">
        <v>32</v>
      </c>
      <c r="E485" s="58" t="s">
        <v>52</v>
      </c>
      <c r="F485" s="58">
        <v>60</v>
      </c>
      <c r="G485" s="59">
        <v>3.1</v>
      </c>
      <c r="H485" s="59">
        <v>0.7</v>
      </c>
      <c r="I485" s="59">
        <v>15.2</v>
      </c>
      <c r="J485" s="59">
        <v>141</v>
      </c>
      <c r="K485" s="52"/>
      <c r="L485" s="51"/>
    </row>
    <row r="486" spans="1:12" ht="15.6" x14ac:dyDescent="0.3">
      <c r="A486" s="25"/>
      <c r="B486" s="16"/>
      <c r="C486" s="11"/>
      <c r="D486" s="7" t="s">
        <v>33</v>
      </c>
      <c r="E486" s="58" t="s">
        <v>51</v>
      </c>
      <c r="F486" s="58">
        <v>50</v>
      </c>
      <c r="G486" s="59">
        <v>3.1</v>
      </c>
      <c r="H486" s="59">
        <v>0.6</v>
      </c>
      <c r="I486" s="59">
        <v>15.1</v>
      </c>
      <c r="J486" s="59">
        <v>130</v>
      </c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:J489" si="146">SUM(G480:G488)</f>
        <v>25.400000000000002</v>
      </c>
      <c r="H489" s="21">
        <f t="shared" si="146"/>
        <v>21.6</v>
      </c>
      <c r="I489" s="21">
        <f t="shared" si="146"/>
        <v>117.6</v>
      </c>
      <c r="J489" s="21">
        <f t="shared" si="146"/>
        <v>863.1</v>
      </c>
      <c r="K489" s="27"/>
      <c r="L489" s="21">
        <f t="shared" ref="L489" ca="1" si="14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8">SUM(G490:G493)</f>
        <v>0</v>
      </c>
      <c r="H494" s="21">
        <f t="shared" si="148"/>
        <v>0</v>
      </c>
      <c r="I494" s="21">
        <f t="shared" si="148"/>
        <v>0</v>
      </c>
      <c r="J494" s="21">
        <f t="shared" si="148"/>
        <v>0</v>
      </c>
      <c r="K494" s="27"/>
      <c r="L494" s="21">
        <f t="shared" ref="L494" ca="1" si="149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0">SUM(G495:G500)</f>
        <v>0</v>
      </c>
      <c r="H501" s="21">
        <f t="shared" si="150"/>
        <v>0</v>
      </c>
      <c r="I501" s="21">
        <f t="shared" si="150"/>
        <v>0</v>
      </c>
      <c r="J501" s="21">
        <f t="shared" si="150"/>
        <v>0</v>
      </c>
      <c r="K501" s="27"/>
      <c r="L501" s="21">
        <f t="shared" ref="L501" ca="1" si="151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2">SUM(G502:G507)</f>
        <v>0</v>
      </c>
      <c r="H508" s="21">
        <f t="shared" si="152"/>
        <v>0</v>
      </c>
      <c r="I508" s="21">
        <f t="shared" si="152"/>
        <v>0</v>
      </c>
      <c r="J508" s="21">
        <f t="shared" si="152"/>
        <v>0</v>
      </c>
      <c r="K508" s="27"/>
      <c r="L508" s="21">
        <f t="shared" ref="L508" ca="1" si="153">SUM(L502:L510)</f>
        <v>0</v>
      </c>
    </row>
    <row r="509" spans="1:12" ht="15.75" customHeight="1" thickBot="1" x14ac:dyDescent="0.3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1105</v>
      </c>
      <c r="G509" s="34">
        <f t="shared" ref="G509:J509" si="154">G475+G479+G489+G494+G501+G508</f>
        <v>36.450000000000003</v>
      </c>
      <c r="H509" s="34">
        <f t="shared" si="154"/>
        <v>31.200000000000003</v>
      </c>
      <c r="I509" s="34">
        <f t="shared" si="154"/>
        <v>182.04</v>
      </c>
      <c r="J509" s="34">
        <f t="shared" si="154"/>
        <v>1267.8499999999999</v>
      </c>
      <c r="K509" s="35"/>
      <c r="L509" s="34">
        <f t="shared" ref="L509" ca="1" si="155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6">SUM(G510:G516)</f>
        <v>0</v>
      </c>
      <c r="H517" s="21">
        <f t="shared" si="156"/>
        <v>0</v>
      </c>
      <c r="I517" s="21">
        <f t="shared" si="156"/>
        <v>0</v>
      </c>
      <c r="J517" s="21">
        <f t="shared" si="156"/>
        <v>0</v>
      </c>
      <c r="K517" s="27"/>
      <c r="L517" s="21">
        <f t="shared" si="14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7">SUM(G518:G520)</f>
        <v>0</v>
      </c>
      <c r="H521" s="21">
        <f t="shared" si="157"/>
        <v>0</v>
      </c>
      <c r="I521" s="21">
        <f t="shared" si="157"/>
        <v>0</v>
      </c>
      <c r="J521" s="21">
        <f t="shared" si="157"/>
        <v>0</v>
      </c>
      <c r="K521" s="27"/>
      <c r="L521" s="21">
        <f t="shared" ref="L521" ca="1" si="158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59">SUM(G522:G530)</f>
        <v>0</v>
      </c>
      <c r="H531" s="21">
        <f t="shared" si="159"/>
        <v>0</v>
      </c>
      <c r="I531" s="21">
        <f t="shared" si="159"/>
        <v>0</v>
      </c>
      <c r="J531" s="21">
        <f t="shared" si="159"/>
        <v>0</v>
      </c>
      <c r="K531" s="27"/>
      <c r="L531" s="21">
        <f t="shared" ref="L531" ca="1" si="160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1">SUM(G532:G535)</f>
        <v>0</v>
      </c>
      <c r="H536" s="21">
        <f t="shared" si="161"/>
        <v>0</v>
      </c>
      <c r="I536" s="21">
        <f t="shared" si="161"/>
        <v>0</v>
      </c>
      <c r="J536" s="21">
        <f t="shared" si="161"/>
        <v>0</v>
      </c>
      <c r="K536" s="27"/>
      <c r="L536" s="21">
        <f t="shared" ref="L536" ca="1" si="162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3">SUM(G537:G542)</f>
        <v>0</v>
      </c>
      <c r="H543" s="21">
        <f t="shared" si="163"/>
        <v>0</v>
      </c>
      <c r="I543" s="21">
        <f t="shared" si="163"/>
        <v>0</v>
      </c>
      <c r="J543" s="21">
        <f t="shared" si="163"/>
        <v>0</v>
      </c>
      <c r="K543" s="27"/>
      <c r="L543" s="21">
        <f t="shared" ref="L543" ca="1" si="164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5">SUM(G544:G549)</f>
        <v>0</v>
      </c>
      <c r="H550" s="21">
        <f t="shared" si="165"/>
        <v>0</v>
      </c>
      <c r="I550" s="21">
        <f t="shared" si="165"/>
        <v>0</v>
      </c>
      <c r="J550" s="21">
        <f t="shared" si="165"/>
        <v>0</v>
      </c>
      <c r="K550" s="27"/>
      <c r="L550" s="21">
        <f t="shared" ref="L550" ca="1" si="166">SUM(L544:L552)</f>
        <v>0</v>
      </c>
    </row>
    <row r="551" spans="1:12" ht="15.75" customHeight="1" thickBot="1" x14ac:dyDescent="0.3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:J551" si="167">G517+G521+G531+G536+G543+G550</f>
        <v>0</v>
      </c>
      <c r="H551" s="34">
        <f t="shared" si="167"/>
        <v>0</v>
      </c>
      <c r="I551" s="34">
        <f t="shared" si="167"/>
        <v>0</v>
      </c>
      <c r="J551" s="34">
        <f t="shared" si="167"/>
        <v>0</v>
      </c>
      <c r="K551" s="35"/>
      <c r="L551" s="34">
        <f t="shared" ref="L551" ca="1" si="168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69">SUM(G552:G558)</f>
        <v>0</v>
      </c>
      <c r="H559" s="21">
        <f t="shared" si="169"/>
        <v>0</v>
      </c>
      <c r="I559" s="21">
        <f t="shared" si="169"/>
        <v>0</v>
      </c>
      <c r="J559" s="21">
        <f t="shared" si="169"/>
        <v>0</v>
      </c>
      <c r="K559" s="27"/>
      <c r="L559" s="21">
        <f t="shared" ref="L559" si="170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1">SUM(G560:G562)</f>
        <v>0</v>
      </c>
      <c r="H563" s="21">
        <f t="shared" si="171"/>
        <v>0</v>
      </c>
      <c r="I563" s="21">
        <f t="shared" si="171"/>
        <v>0</v>
      </c>
      <c r="J563" s="21">
        <f t="shared" si="171"/>
        <v>0</v>
      </c>
      <c r="K563" s="27"/>
      <c r="L563" s="21">
        <f t="shared" ref="L563" ca="1" si="172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3">SUM(G564:G572)</f>
        <v>0</v>
      </c>
      <c r="H573" s="21">
        <f t="shared" si="173"/>
        <v>0</v>
      </c>
      <c r="I573" s="21">
        <f t="shared" si="173"/>
        <v>0</v>
      </c>
      <c r="J573" s="21">
        <f t="shared" si="173"/>
        <v>0</v>
      </c>
      <c r="K573" s="27"/>
      <c r="L573" s="21">
        <f t="shared" ref="L573" ca="1" si="174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5">SUM(G574:G577)</f>
        <v>0</v>
      </c>
      <c r="H578" s="21">
        <f t="shared" si="175"/>
        <v>0</v>
      </c>
      <c r="I578" s="21">
        <f t="shared" si="175"/>
        <v>0</v>
      </c>
      <c r="J578" s="21">
        <f t="shared" si="175"/>
        <v>0</v>
      </c>
      <c r="K578" s="27"/>
      <c r="L578" s="21">
        <f t="shared" ref="L578" ca="1" si="176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7">SUM(G579:G584)</f>
        <v>0</v>
      </c>
      <c r="H585" s="21">
        <f t="shared" si="177"/>
        <v>0</v>
      </c>
      <c r="I585" s="21">
        <f t="shared" si="177"/>
        <v>0</v>
      </c>
      <c r="J585" s="21">
        <f t="shared" si="177"/>
        <v>0</v>
      </c>
      <c r="K585" s="27"/>
      <c r="L585" s="21">
        <f t="shared" ref="L585" ca="1" si="178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79">SUM(G586:G591)</f>
        <v>0</v>
      </c>
      <c r="H592" s="21">
        <f t="shared" si="179"/>
        <v>0</v>
      </c>
      <c r="I592" s="21">
        <f t="shared" si="179"/>
        <v>0</v>
      </c>
      <c r="J592" s="21">
        <f t="shared" si="179"/>
        <v>0</v>
      </c>
      <c r="K592" s="27"/>
      <c r="L592" s="21">
        <f t="shared" ref="L592" ca="1" si="180">SUM(L586:L594)</f>
        <v>0</v>
      </c>
    </row>
    <row r="593" spans="1:12" ht="15" thickBot="1" x14ac:dyDescent="0.3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:J593" si="181">G559+G563+G573+G578+G585+G592</f>
        <v>0</v>
      </c>
      <c r="H593" s="40">
        <f t="shared" si="181"/>
        <v>0</v>
      </c>
      <c r="I593" s="40">
        <f t="shared" si="181"/>
        <v>0</v>
      </c>
      <c r="J593" s="40">
        <f t="shared" si="181"/>
        <v>0</v>
      </c>
      <c r="K593" s="41"/>
      <c r="L593" s="34">
        <f ca="1">L559+L563+L573+L578+L585+L592</f>
        <v>0</v>
      </c>
    </row>
    <row r="594" spans="1:12" ht="13.8" thickBot="1" x14ac:dyDescent="0.3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1108.6363636363637</v>
      </c>
      <c r="G594" s="42">
        <f t="shared" ref="G594:L594" si="18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43.775181818181814</v>
      </c>
      <c r="H594" s="42">
        <f t="shared" si="182"/>
        <v>38.349999999999994</v>
      </c>
      <c r="I594" s="42">
        <f t="shared" si="182"/>
        <v>153.57181818181817</v>
      </c>
      <c r="J594" s="42">
        <f t="shared" si="182"/>
        <v>1247.99</v>
      </c>
      <c r="K594" s="42"/>
      <c r="L594" s="42" t="e">
        <f t="shared" ca="1" si="182"/>
        <v>#DIV/0!</v>
      </c>
    </row>
  </sheetData>
  <sheetProtection sheet="1" objects="1" scenarios="1"/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2024-01-22T07:38:07Z</dcterms:modified>
</cp:coreProperties>
</file>